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mc:AlternateContent xmlns:mc="http://schemas.openxmlformats.org/markup-compatibility/2006">
    <mc:Choice Requires="x15">
      <x15ac:absPath xmlns:x15ac="http://schemas.microsoft.com/office/spreadsheetml/2010/11/ac" url="https://d.docs.live.net/ba644a9c1b886946/Escalade/Bloc Session/Encadrements/2025-2026/Scolaire/"/>
    </mc:Choice>
  </mc:AlternateContent>
  <xr:revisionPtr revIDLastSave="33" documentId="8_{342B5FD6-F93B-47E0-ACFB-E31BD01CF67C}" xr6:coauthVersionLast="47" xr6:coauthVersionMax="47" xr10:uidLastSave="{CAE70D92-DDFE-4B52-9A8B-D0453EAC6353}"/>
  <bookViews>
    <workbookView xWindow="-110" yWindow="-110" windowWidth="19420" windowHeight="12300" firstSheet="3" activeTab="5" xr2:uid="{00000000-000D-0000-FFFF-FFFF00000000}"/>
  </bookViews>
  <sheets>
    <sheet name="1- Regles et consignes de sécu" sheetId="1" r:id="rId1"/>
    <sheet name="2- Traversées et pose de pieds" sheetId="2" r:id="rId2"/>
    <sheet name="3- Défi de grimpe par groupe" sheetId="3" r:id="rId3"/>
    <sheet name="Feuille de score" sheetId="8" r:id="rId4"/>
    <sheet name="4- Défis individuel + Diplomes" sheetId="5" r:id="rId5"/>
    <sheet name="Contest individuel - G1" sheetId="9" r:id="rId6"/>
    <sheet name="Contest individuel - G2" sheetId="11"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Q27" i="11" l="1" a="1"/>
  <c r="Q27" i="11" s="1"/>
  <c r="P27" i="11" a="1"/>
  <c r="P27" i="11" s="1"/>
  <c r="O27" i="11" a="1"/>
  <c r="O27" i="11" s="1"/>
  <c r="N27" i="11" a="1"/>
  <c r="N27" i="11" s="1"/>
  <c r="M27" i="11" a="1"/>
  <c r="M27" i="11" s="1"/>
  <c r="L27" i="11" a="1"/>
  <c r="L27" i="11" s="1"/>
  <c r="K27" i="11" a="1"/>
  <c r="K27" i="11" s="1"/>
  <c r="J27" i="11" a="1"/>
  <c r="J27" i="11" s="1"/>
  <c r="I27" i="11" a="1"/>
  <c r="I27" i="11" s="1"/>
  <c r="H27" i="11" a="1"/>
  <c r="H27" i="11" s="1"/>
  <c r="G27" i="11" a="1"/>
  <c r="G27" i="11" s="1"/>
  <c r="F27" i="11" a="1"/>
  <c r="F27" i="11" s="1"/>
  <c r="E27" i="11" a="1"/>
  <c r="E27" i="11" s="1"/>
  <c r="D27" i="11" a="1"/>
  <c r="D27" i="11" s="1"/>
  <c r="C27" i="11" a="1"/>
  <c r="C27" i="11" s="1"/>
  <c r="B27" i="11" a="1"/>
  <c r="B27" i="11" s="1"/>
  <c r="Q26" i="11" a="1"/>
  <c r="Q26" i="11" s="1"/>
  <c r="P26" i="11" a="1"/>
  <c r="P26" i="11" s="1"/>
  <c r="O26" i="11" a="1"/>
  <c r="O26" i="11" s="1"/>
  <c r="N26" i="11" a="1"/>
  <c r="N26" i="11" s="1"/>
  <c r="M26" i="11" a="1"/>
  <c r="M26" i="11" s="1"/>
  <c r="L26" i="11" a="1"/>
  <c r="L26" i="11" s="1"/>
  <c r="K26" i="11" a="1"/>
  <c r="K26" i="11" s="1"/>
  <c r="J26" i="11" a="1"/>
  <c r="J26" i="11" s="1"/>
  <c r="I26" i="11" a="1"/>
  <c r="I26" i="11" s="1"/>
  <c r="H26" i="11" a="1"/>
  <c r="H26" i="11" s="1"/>
  <c r="G26" i="11" a="1"/>
  <c r="G26" i="11" s="1"/>
  <c r="F26" i="11" a="1"/>
  <c r="F26" i="11" s="1"/>
  <c r="E26" i="11" a="1"/>
  <c r="E26" i="11" s="1"/>
  <c r="D26" i="11" a="1"/>
  <c r="D26" i="11" s="1"/>
  <c r="C26" i="11" a="1"/>
  <c r="C26" i="11" s="1"/>
  <c r="B26" i="11" a="1"/>
  <c r="B26" i="11" s="1"/>
  <c r="AD25" i="11"/>
  <c r="T25" i="11"/>
  <c r="S25" i="11"/>
  <c r="R25" i="11"/>
  <c r="S24" i="11"/>
  <c r="R24" i="11"/>
  <c r="R23" i="11"/>
  <c r="S23" i="11" s="1"/>
  <c r="AD22" i="11"/>
  <c r="S22" i="11"/>
  <c r="R22" i="11"/>
  <c r="R21" i="11"/>
  <c r="S21" i="11" s="1"/>
  <c r="R20" i="11"/>
  <c r="S20" i="11" s="1"/>
  <c r="AD19" i="11"/>
  <c r="S19" i="11"/>
  <c r="R19" i="11"/>
  <c r="R18" i="11"/>
  <c r="S18" i="11" s="1"/>
  <c r="T18" i="11" s="1"/>
  <c r="R17" i="11"/>
  <c r="S17" i="11" s="1"/>
  <c r="AD16" i="11"/>
  <c r="S16" i="11"/>
  <c r="R16" i="11"/>
  <c r="R15" i="11"/>
  <c r="S15" i="11" s="1"/>
  <c r="AD14" i="11"/>
  <c r="R14" i="11"/>
  <c r="S14" i="11" s="1"/>
  <c r="R13" i="11"/>
  <c r="S13" i="11" s="1"/>
  <c r="T13" i="11" s="1"/>
  <c r="AD12" i="11"/>
  <c r="S12" i="11"/>
  <c r="R12" i="11"/>
  <c r="R11" i="11"/>
  <c r="S11" i="11" s="1"/>
  <c r="AD10" i="11"/>
  <c r="R10" i="11"/>
  <c r="S10" i="11" s="1"/>
  <c r="S9" i="11"/>
  <c r="R9" i="11"/>
  <c r="R8" i="11"/>
  <c r="S8" i="11" s="1"/>
  <c r="AD7" i="11"/>
  <c r="R7" i="11"/>
  <c r="S7" i="11" s="1"/>
  <c r="AD6" i="11"/>
  <c r="R6" i="11"/>
  <c r="S6" i="11" s="1"/>
  <c r="AD5" i="11"/>
  <c r="R5" i="11"/>
  <c r="S5" i="11" s="1"/>
  <c r="T5" i="11" s="1"/>
  <c r="AD4" i="11"/>
  <c r="R4" i="11"/>
  <c r="S4" i="11" s="1"/>
  <c r="AD3" i="11"/>
  <c r="R3" i="11"/>
  <c r="S3" i="11" s="1"/>
  <c r="AD5" i="9"/>
  <c r="R5" i="9"/>
  <c r="S5" i="9" s="1"/>
  <c r="T14" i="11" l="1"/>
  <c r="T23" i="11"/>
  <c r="T9" i="11"/>
  <c r="T15" i="11"/>
  <c r="T24" i="11"/>
  <c r="T6" i="11"/>
  <c r="T20" i="11"/>
  <c r="T3" i="11"/>
  <c r="T21" i="11"/>
  <c r="T11" i="11"/>
  <c r="T7" i="11"/>
  <c r="T16" i="11"/>
  <c r="T12" i="11"/>
  <c r="T10" i="11"/>
  <c r="T19" i="11"/>
  <c r="T4" i="11"/>
  <c r="T8" i="11"/>
  <c r="T17" i="11"/>
  <c r="T22" i="11"/>
  <c r="Q27" i="9" a="1"/>
  <c r="Q27" i="9" s="1"/>
  <c r="P27" i="9" a="1"/>
  <c r="P27" i="9" s="1"/>
  <c r="O27" i="9" a="1"/>
  <c r="O27" i="9" s="1"/>
  <c r="N27" i="9" a="1"/>
  <c r="N27" i="9" s="1"/>
  <c r="M27" i="9" a="1"/>
  <c r="M27" i="9" s="1"/>
  <c r="L27" i="9" a="1"/>
  <c r="L27" i="9" s="1"/>
  <c r="K27" i="9" a="1"/>
  <c r="K27" i="9" s="1"/>
  <c r="J27" i="9" a="1"/>
  <c r="J27" i="9" s="1"/>
  <c r="I27" i="9" a="1"/>
  <c r="I27" i="9" s="1"/>
  <c r="H27" i="9" a="1"/>
  <c r="H27" i="9" s="1"/>
  <c r="G27" i="9" a="1"/>
  <c r="G27" i="9" s="1"/>
  <c r="F27" i="9" a="1"/>
  <c r="F27" i="9" s="1"/>
  <c r="E27" i="9" a="1"/>
  <c r="E27" i="9" s="1"/>
  <c r="D27" i="9" a="1"/>
  <c r="D27" i="9" s="1"/>
  <c r="C27" i="9" a="1"/>
  <c r="C27" i="9" s="1"/>
  <c r="B27" i="9" a="1"/>
  <c r="B27" i="9" s="1"/>
  <c r="Q26" i="9" a="1"/>
  <c r="Q26" i="9" s="1"/>
  <c r="P26" i="9" a="1"/>
  <c r="P26" i="9" s="1"/>
  <c r="O26" i="9" a="1"/>
  <c r="O26" i="9" s="1"/>
  <c r="N26" i="9" a="1"/>
  <c r="N26" i="9" s="1"/>
  <c r="M26" i="9" a="1"/>
  <c r="M26" i="9" s="1"/>
  <c r="L26" i="9" a="1"/>
  <c r="L26" i="9" s="1"/>
  <c r="K26" i="9" a="1"/>
  <c r="K26" i="9" s="1"/>
  <c r="J26" i="9" a="1"/>
  <c r="J26" i="9" s="1"/>
  <c r="I26" i="9" a="1"/>
  <c r="I26" i="9" s="1"/>
  <c r="H26" i="9" a="1"/>
  <c r="H26" i="9" s="1"/>
  <c r="G26" i="9" a="1"/>
  <c r="G26" i="9" s="1"/>
  <c r="F26" i="9" a="1"/>
  <c r="F26" i="9" s="1"/>
  <c r="E26" i="9" a="1"/>
  <c r="E26" i="9" s="1"/>
  <c r="D26" i="9" a="1"/>
  <c r="D26" i="9" s="1"/>
  <c r="C26" i="9" a="1"/>
  <c r="C26" i="9" s="1"/>
  <c r="B26" i="9" a="1"/>
  <c r="B26" i="9" s="1"/>
  <c r="AD25" i="9"/>
  <c r="T25" i="9"/>
  <c r="S25" i="9"/>
  <c r="R25" i="9"/>
  <c r="AD22" i="9"/>
  <c r="AD19" i="9"/>
  <c r="AD16" i="9"/>
  <c r="AD14" i="9"/>
  <c r="AD12" i="9"/>
  <c r="AD10" i="9"/>
  <c r="AD7" i="9"/>
  <c r="AD6" i="9"/>
  <c r="AD4" i="9"/>
  <c r="AD3" i="9"/>
  <c r="R24" i="9" l="1"/>
  <c r="S24" i="9" s="1"/>
  <c r="R23" i="9"/>
  <c r="S23" i="9" s="1"/>
  <c r="R22" i="9"/>
  <c r="S22" i="9" s="1"/>
  <c r="R21" i="9"/>
  <c r="S21" i="9" s="1"/>
  <c r="R20" i="9"/>
  <c r="S20" i="9" s="1"/>
  <c r="R18" i="9"/>
  <c r="S18" i="9" s="1"/>
  <c r="R16" i="9"/>
  <c r="S16" i="9" s="1"/>
  <c r="R15" i="9"/>
  <c r="S15" i="9" s="1"/>
  <c r="R11" i="9"/>
  <c r="S11" i="9" s="1"/>
  <c r="R8" i="9"/>
  <c r="S8" i="9" s="1"/>
  <c r="R13" i="9"/>
  <c r="S13" i="9" s="1"/>
  <c r="R17" i="9"/>
  <c r="S17" i="9" s="1"/>
  <c r="R12" i="9"/>
  <c r="S12" i="9" s="1"/>
  <c r="R14" i="9"/>
  <c r="S14" i="9" s="1"/>
  <c r="R3" i="9"/>
  <c r="S3" i="9" s="1"/>
  <c r="R9" i="9"/>
  <c r="S9" i="9" s="1"/>
  <c r="R19" i="9"/>
  <c r="S19" i="9" s="1"/>
  <c r="R7" i="9"/>
  <c r="S7" i="9" s="1"/>
  <c r="R4" i="9"/>
  <c r="S4" i="9" s="1"/>
  <c r="R10" i="9"/>
  <c r="S10" i="9" s="1"/>
  <c r="R6" i="9"/>
  <c r="S6" i="9" s="1"/>
  <c r="T23" i="9" l="1"/>
  <c r="T5" i="9"/>
  <c r="T24" i="9"/>
  <c r="T21" i="9"/>
  <c r="T22" i="9"/>
  <c r="T19" i="9"/>
  <c r="T20" i="9"/>
  <c r="T17" i="9"/>
  <c r="T18" i="9"/>
  <c r="T15" i="9"/>
  <c r="T16" i="9"/>
  <c r="T14" i="9"/>
  <c r="T13" i="9"/>
  <c r="T11" i="9"/>
  <c r="T8" i="9"/>
  <c r="T9" i="9"/>
  <c r="T3" i="9"/>
  <c r="T10" i="9"/>
  <c r="T12" i="9"/>
  <c r="T4" i="9"/>
  <c r="T6" i="9"/>
  <c r="T7" i="9"/>
  <c r="G13" i="5"/>
  <c r="G15" i="3"/>
  <c r="G17" i="2"/>
  <c r="G1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Laurent Oberlé</author>
  </authors>
  <commentList>
    <comment ref="R1" authorId="0" shapeId="0" xr:uid="{247B734D-B91A-4494-8343-CFD1FA8A547A}">
      <text>
        <r>
          <rPr>
            <b/>
            <sz val="9"/>
            <color indexed="81"/>
            <rFont val="Tahoma"/>
            <family val="2"/>
          </rPr>
          <t>Laurent Oberlé:</t>
        </r>
        <r>
          <rPr>
            <sz val="9"/>
            <color indexed="81"/>
            <rFont val="Tahoma"/>
            <family val="2"/>
          </rPr>
          <t xml:space="preserve">
Score de qualification calculé automatiquement, addition des points des blocs réussis.</t>
        </r>
      </text>
    </comment>
    <comment ref="T1" authorId="0" shapeId="0" xr:uid="{34FF6B09-632C-42C2-89ED-C43A8C085132}">
      <text>
        <r>
          <rPr>
            <b/>
            <sz val="9"/>
            <color indexed="81"/>
            <rFont val="Tahoma"/>
            <family val="2"/>
          </rPr>
          <t>Laurent Oberlé:</t>
        </r>
        <r>
          <rPr>
            <sz val="9"/>
            <color indexed="81"/>
            <rFont val="Tahoma"/>
            <family val="2"/>
          </rPr>
          <t xml:space="preserve">
Classement des qualifications pour chaque participants.</t>
        </r>
      </text>
    </comment>
    <comment ref="U1" authorId="0" shapeId="0" xr:uid="{91FC2976-D5D6-48CA-A3A7-105DDA333E8A}">
      <text>
        <r>
          <rPr>
            <b/>
            <sz val="9"/>
            <color indexed="81"/>
            <rFont val="Tahoma"/>
            <family val="2"/>
          </rPr>
          <t>Laurent Oberlé:</t>
        </r>
        <r>
          <rPr>
            <sz val="9"/>
            <color indexed="81"/>
            <rFont val="Tahoma"/>
            <family val="2"/>
          </rPr>
          <t xml:space="preserve">
A FAIRE - Mettre une croix si Rang compris entre 1er et 5ieme (avec Exaexo)</t>
        </r>
      </text>
    </comment>
    <comment ref="AE1" authorId="0" shapeId="0" xr:uid="{ECF199F8-5CF4-4623-9D06-B71EBC4E4F9D}">
      <text>
        <r>
          <rPr>
            <b/>
            <sz val="9"/>
            <color indexed="81"/>
            <rFont val="Tahoma"/>
            <family val="2"/>
          </rPr>
          <t>Laurent Oberlé:</t>
        </r>
        <r>
          <rPr>
            <sz val="9"/>
            <color indexed="81"/>
            <rFont val="Tahoma"/>
            <family val="2"/>
          </rPr>
          <t xml:space="preserve">
Classement définitif, égalités déparatgée par le RANG.</t>
        </r>
      </text>
    </comment>
    <comment ref="A2" authorId="0" shapeId="0" xr:uid="{20A7C9F5-7DF9-47D6-BBF8-518DD37CDB2E}">
      <text>
        <r>
          <rPr>
            <b/>
            <sz val="9"/>
            <color indexed="81"/>
            <rFont val="Tahoma"/>
            <family val="2"/>
          </rPr>
          <t>Laurent Oberlé:</t>
        </r>
        <r>
          <rPr>
            <sz val="9"/>
            <color indexed="81"/>
            <rFont val="Tahoma"/>
            <family val="2"/>
          </rPr>
          <t xml:space="preserve">
Nom du participant
</t>
        </r>
      </text>
    </comment>
    <comment ref="V2" authorId="0" shapeId="0" xr:uid="{62B6A5D6-5D5B-45FC-889E-FC0C5F27599C}">
      <text>
        <r>
          <rPr>
            <b/>
            <sz val="9"/>
            <color indexed="81"/>
            <rFont val="Tahoma"/>
            <family val="2"/>
          </rPr>
          <t>Laurent Oberlé:</t>
        </r>
        <r>
          <rPr>
            <sz val="9"/>
            <color indexed="81"/>
            <rFont val="Tahoma"/>
            <family val="2"/>
          </rPr>
          <t xml:space="preserve">
Mettre un X si bloc topé</t>
        </r>
      </text>
    </comment>
    <comment ref="W2" authorId="0" shapeId="0" xr:uid="{BDD4412C-35AD-4552-A9D8-9CDEB45FAFBD}">
      <text>
        <r>
          <rPr>
            <b/>
            <sz val="9"/>
            <color indexed="81"/>
            <rFont val="Tahoma"/>
            <family val="2"/>
          </rPr>
          <t>Laurent Oberlé:</t>
        </r>
        <r>
          <rPr>
            <sz val="9"/>
            <color indexed="81"/>
            <rFont val="Tahoma"/>
            <family val="2"/>
          </rPr>
          <t xml:space="preserve">
Mettre un X si zone atteinte.</t>
        </r>
      </text>
    </comment>
    <comment ref="X2" authorId="0" shapeId="0" xr:uid="{BC062B13-1407-4CAD-8D52-3B0AF2A07708}">
      <text>
        <r>
          <rPr>
            <b/>
            <sz val="9"/>
            <color indexed="81"/>
            <rFont val="Tahoma"/>
            <family val="2"/>
          </rPr>
          <t>Laurent Oberlé:</t>
        </r>
        <r>
          <rPr>
            <sz val="9"/>
            <color indexed="81"/>
            <rFont val="Tahoma"/>
            <family val="2"/>
          </rPr>
          <t xml:space="preserve">
Prise la plus eloignée atteinte.</t>
        </r>
      </text>
    </comment>
    <comment ref="Y2" authorId="0" shapeId="0" xr:uid="{95F88C4E-B0F4-49C5-BAF0-E36DA2148E8F}">
      <text>
        <r>
          <rPr>
            <b/>
            <sz val="9"/>
            <color indexed="81"/>
            <rFont val="Tahoma"/>
            <family val="2"/>
          </rPr>
          <t>Laurent Oberlé:</t>
        </r>
        <r>
          <rPr>
            <sz val="9"/>
            <color indexed="81"/>
            <rFont val="Tahoma"/>
            <family val="2"/>
          </rPr>
          <t xml:space="preserve">
Nombre d'essai réalisés.</t>
        </r>
      </text>
    </comment>
    <comment ref="AD2" authorId="0" shapeId="0" xr:uid="{87F73EEE-D5B1-47E7-8853-60D1C33377D4}">
      <text>
        <r>
          <rPr>
            <b/>
            <sz val="9"/>
            <color indexed="81"/>
            <rFont val="Tahoma"/>
            <family val="2"/>
          </rPr>
          <t>Laurent Oberlé:</t>
        </r>
        <r>
          <rPr>
            <sz val="9"/>
            <color indexed="81"/>
            <rFont val="Tahoma"/>
            <family val="2"/>
          </rPr>
          <t xml:space="preserve">
Calcule les points de finale d'un participant en additionnant ses scores sur les deux blocs :
75-100 pts par bloc si le top est atteint
25-75 pts si la zone est atteinte
0-25 pts proportionnellement aux prises atteintes avant la zone, le tout décroissant avec le nombre d'essais.</t>
        </r>
      </text>
    </comment>
    <comment ref="A26" authorId="0" shapeId="0" xr:uid="{80B9B12E-07F6-47C6-9628-1F2916756A61}">
      <text>
        <r>
          <rPr>
            <b/>
            <sz val="9"/>
            <color indexed="81"/>
            <rFont val="Tahoma"/>
            <family val="2"/>
          </rPr>
          <t>Laurent Oberlé:</t>
        </r>
        <r>
          <rPr>
            <sz val="9"/>
            <color indexed="81"/>
            <rFont val="Tahoma"/>
            <family val="2"/>
          </rPr>
          <t xml:space="preserve">
Valeur du bloc:
1000 pts / nombre de réussite</t>
        </r>
      </text>
    </comment>
    <comment ref="A27" authorId="0" shapeId="0" xr:uid="{5457B098-0137-43E1-A072-EB3B0D1EA313}">
      <text>
        <r>
          <rPr>
            <b/>
            <sz val="9"/>
            <color indexed="81"/>
            <rFont val="Tahoma"/>
            <family val="2"/>
          </rPr>
          <t>Laurent Oberlé:</t>
        </r>
        <r>
          <rPr>
            <sz val="9"/>
            <color indexed="81"/>
            <rFont val="Tahoma"/>
            <family val="2"/>
          </rPr>
          <t xml:space="preserve">
Pourcentage de réussite d'un bloc.</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Laurent Oberlé</author>
  </authors>
  <commentList>
    <comment ref="R1" authorId="0" shapeId="0" xr:uid="{CE00CC2A-0285-489C-97D6-EC428B1279CC}">
      <text>
        <r>
          <rPr>
            <b/>
            <sz val="9"/>
            <color indexed="81"/>
            <rFont val="Tahoma"/>
            <family val="2"/>
          </rPr>
          <t>Laurent Oberlé:</t>
        </r>
        <r>
          <rPr>
            <sz val="9"/>
            <color indexed="81"/>
            <rFont val="Tahoma"/>
            <family val="2"/>
          </rPr>
          <t xml:space="preserve">
Score de qualification calculé automatiquement, addition des points des blocs réussis.</t>
        </r>
      </text>
    </comment>
    <comment ref="T1" authorId="0" shapeId="0" xr:uid="{DDED8598-8B64-428D-95CE-15A6189C2009}">
      <text>
        <r>
          <rPr>
            <b/>
            <sz val="9"/>
            <color indexed="81"/>
            <rFont val="Tahoma"/>
            <family val="2"/>
          </rPr>
          <t>Laurent Oberlé:</t>
        </r>
        <r>
          <rPr>
            <sz val="9"/>
            <color indexed="81"/>
            <rFont val="Tahoma"/>
            <family val="2"/>
          </rPr>
          <t xml:space="preserve">
Classement des qualifications pour chaque participants.</t>
        </r>
      </text>
    </comment>
    <comment ref="U1" authorId="0" shapeId="0" xr:uid="{048B4748-4DCD-4D4B-8227-50AF85E8D880}">
      <text>
        <r>
          <rPr>
            <b/>
            <sz val="9"/>
            <color indexed="81"/>
            <rFont val="Tahoma"/>
            <family val="2"/>
          </rPr>
          <t>Laurent Oberlé:</t>
        </r>
        <r>
          <rPr>
            <sz val="9"/>
            <color indexed="81"/>
            <rFont val="Tahoma"/>
            <family val="2"/>
          </rPr>
          <t xml:space="preserve">
A FAIRE - Mettre une croix si Rang compris entre 1er et 5ieme (avec Exaexo)</t>
        </r>
      </text>
    </comment>
    <comment ref="AE1" authorId="0" shapeId="0" xr:uid="{D551ED20-D3F8-4717-87F1-DE20723BAD6C}">
      <text>
        <r>
          <rPr>
            <b/>
            <sz val="9"/>
            <color indexed="81"/>
            <rFont val="Tahoma"/>
            <family val="2"/>
          </rPr>
          <t>Laurent Oberlé:</t>
        </r>
        <r>
          <rPr>
            <sz val="9"/>
            <color indexed="81"/>
            <rFont val="Tahoma"/>
            <family val="2"/>
          </rPr>
          <t xml:space="preserve">
Classement définitif, égalités déparatgée par le RANG.</t>
        </r>
      </text>
    </comment>
    <comment ref="A2" authorId="0" shapeId="0" xr:uid="{F1194422-66AA-429E-BF70-CF72AE8CF376}">
      <text>
        <r>
          <rPr>
            <b/>
            <sz val="9"/>
            <color indexed="81"/>
            <rFont val="Tahoma"/>
            <family val="2"/>
          </rPr>
          <t>Laurent Oberlé:</t>
        </r>
        <r>
          <rPr>
            <sz val="9"/>
            <color indexed="81"/>
            <rFont val="Tahoma"/>
            <family val="2"/>
          </rPr>
          <t xml:space="preserve">
Nom du participant
</t>
        </r>
      </text>
    </comment>
    <comment ref="V2" authorId="0" shapeId="0" xr:uid="{65FEFF84-BCAB-4AA0-B0B6-D50CB6186973}">
      <text>
        <r>
          <rPr>
            <b/>
            <sz val="9"/>
            <color indexed="81"/>
            <rFont val="Tahoma"/>
            <family val="2"/>
          </rPr>
          <t>Laurent Oberlé:</t>
        </r>
        <r>
          <rPr>
            <sz val="9"/>
            <color indexed="81"/>
            <rFont val="Tahoma"/>
            <family val="2"/>
          </rPr>
          <t xml:space="preserve">
Mettre un X si bloc topé</t>
        </r>
      </text>
    </comment>
    <comment ref="W2" authorId="0" shapeId="0" xr:uid="{DC873275-A376-4236-A7B6-0022DA8AF835}">
      <text>
        <r>
          <rPr>
            <b/>
            <sz val="9"/>
            <color indexed="81"/>
            <rFont val="Tahoma"/>
            <family val="2"/>
          </rPr>
          <t>Laurent Oberlé:</t>
        </r>
        <r>
          <rPr>
            <sz val="9"/>
            <color indexed="81"/>
            <rFont val="Tahoma"/>
            <family val="2"/>
          </rPr>
          <t xml:space="preserve">
Mettre un X si zone atteinte.</t>
        </r>
      </text>
    </comment>
    <comment ref="X2" authorId="0" shapeId="0" xr:uid="{3A94A0A3-A114-40C6-8A21-7092BCBAE956}">
      <text>
        <r>
          <rPr>
            <b/>
            <sz val="9"/>
            <color indexed="81"/>
            <rFont val="Tahoma"/>
            <family val="2"/>
          </rPr>
          <t>Laurent Oberlé:</t>
        </r>
        <r>
          <rPr>
            <sz val="9"/>
            <color indexed="81"/>
            <rFont val="Tahoma"/>
            <family val="2"/>
          </rPr>
          <t xml:space="preserve">
Prise la plus eloignée atteinte.</t>
        </r>
      </text>
    </comment>
    <comment ref="Y2" authorId="0" shapeId="0" xr:uid="{FA53CBE1-EBA6-4DB9-8C57-2320F168CA18}">
      <text>
        <r>
          <rPr>
            <b/>
            <sz val="9"/>
            <color indexed="81"/>
            <rFont val="Tahoma"/>
            <family val="2"/>
          </rPr>
          <t>Laurent Oberlé:</t>
        </r>
        <r>
          <rPr>
            <sz val="9"/>
            <color indexed="81"/>
            <rFont val="Tahoma"/>
            <family val="2"/>
          </rPr>
          <t xml:space="preserve">
Nombre d'essai réalisés.</t>
        </r>
      </text>
    </comment>
    <comment ref="AD2" authorId="0" shapeId="0" xr:uid="{7C740999-455D-4A2F-A3A2-55AB29CBFA36}">
      <text>
        <r>
          <rPr>
            <b/>
            <sz val="9"/>
            <color indexed="81"/>
            <rFont val="Tahoma"/>
            <family val="2"/>
          </rPr>
          <t>Laurent Oberlé:</t>
        </r>
        <r>
          <rPr>
            <sz val="9"/>
            <color indexed="81"/>
            <rFont val="Tahoma"/>
            <family val="2"/>
          </rPr>
          <t xml:space="preserve">
Calcule les points de finale d'un participant en additionnant ses scores sur les deux blocs :
75-100 pts par bloc si le top est atteint
25-75 pts si la zone est atteinte
0-25 pts proportionnellement aux prises atteintes avant la zone, le tout décroissant avec le nombre d'essais.</t>
        </r>
      </text>
    </comment>
    <comment ref="A26" authorId="0" shapeId="0" xr:uid="{DCFA6003-6FE5-46D8-BA36-528E3BB08B4F}">
      <text>
        <r>
          <rPr>
            <b/>
            <sz val="9"/>
            <color indexed="81"/>
            <rFont val="Tahoma"/>
            <family val="2"/>
          </rPr>
          <t>Laurent Oberlé:</t>
        </r>
        <r>
          <rPr>
            <sz val="9"/>
            <color indexed="81"/>
            <rFont val="Tahoma"/>
            <family val="2"/>
          </rPr>
          <t xml:space="preserve">
Valeur du bloc:
1000 pts / nombre de réussite</t>
        </r>
      </text>
    </comment>
    <comment ref="A27" authorId="0" shapeId="0" xr:uid="{4BBC71C2-6372-4E4E-B301-AA1AAB0BB6BE}">
      <text>
        <r>
          <rPr>
            <b/>
            <sz val="9"/>
            <color indexed="81"/>
            <rFont val="Tahoma"/>
            <family val="2"/>
          </rPr>
          <t>Laurent Oberlé:</t>
        </r>
        <r>
          <rPr>
            <sz val="9"/>
            <color indexed="81"/>
            <rFont val="Tahoma"/>
            <family val="2"/>
          </rPr>
          <t xml:space="preserve">
Pourcentage de réussite d'un bloc.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<sst xmlns="http://schemas.openxmlformats.org/spreadsheetml/2006/main" count="324" uniqueCount="159">
  <si>
    <t>Cycle:</t>
  </si>
  <si>
    <t>4 séances</t>
  </si>
  <si>
    <t>Thème de la séance:</t>
  </si>
  <si>
    <t>Creneau :</t>
  </si>
  <si>
    <t>Date:</t>
  </si>
  <si>
    <t>Séance:</t>
  </si>
  <si>
    <t>Nombre:</t>
  </si>
  <si>
    <t>ATELIER</t>
  </si>
  <si>
    <t>CONSIGNES</t>
  </si>
  <si>
    <t>SITU PEDA</t>
  </si>
  <si>
    <t>VARIANTE -</t>
  </si>
  <si>
    <t>VARIANTE +</t>
  </si>
  <si>
    <t>CRIT REUSSITE</t>
  </si>
  <si>
    <t>TEMPS</t>
  </si>
  <si>
    <t>Accueil du groupe</t>
  </si>
  <si>
    <t>- Accueil
- Présentation de la séance
- Les eleves se changent et se regroupent pour le début de séance</t>
  </si>
  <si>
    <t>Règles de sécurité</t>
  </si>
  <si>
    <t>Ecouter les consignes</t>
  </si>
  <si>
    <t>Explication des règles de sécurité dans une salle de bloc:
- Ne pas courir
- Ne pas se trouver sous un grimpeur
- Ne pas sauter du haut des murs
- Ne pas dépasser une certaine hauteur pour les plus petits (prise de redescente)</t>
  </si>
  <si>
    <t>Consignes entendues par le groupe</t>
  </si>
  <si>
    <t>Echauffement</t>
  </si>
  <si>
    <t>Articulaire et cardiaque</t>
  </si>
  <si>
    <t>Rythme cardiaque accéléré, corps échauffé.</t>
  </si>
  <si>
    <t>Jeu des consignes</t>
  </si>
  <si>
    <t>Essayer de reproduire la consigne demandée</t>
  </si>
  <si>
    <t>Appel des couleurs, postures sur le mur, positions au sol... Garder les consignes adaptées au publique et au nombre d'eleves. Exploration des murs. Jeauger les eleves pour repérer les difficultés et les comportement.</t>
  </si>
  <si>
    <t>ECD réussir 3 consignes</t>
  </si>
  <si>
    <t>Rappel des règles de sécurité + chutes</t>
  </si>
  <si>
    <t xml:space="preserve">Apprendre à chuter </t>
  </si>
  <si>
    <t>Grimpe libre</t>
  </si>
  <si>
    <t>Explorer la salle</t>
  </si>
  <si>
    <t>Les eleves sont libres d'explorer la salle et respectant les consignes de sécurité. Ce servir de ce moment pour jeauger les comportements, rappeler les consignes de sécurité etc. HAUTEUR LIMITEE</t>
  </si>
  <si>
    <t>Pause (mi-séance)</t>
  </si>
  <si>
    <t>Repos</t>
  </si>
  <si>
    <t>Les eleves se reposes et prennent un goûter</t>
  </si>
  <si>
    <t>En fonction des comportement, retour sur les consignes de sécurité. Si tout OK, sans limite de hauteur.</t>
  </si>
  <si>
    <t>Ecouter les règlers</t>
  </si>
  <si>
    <t>Explication des règles de l'escalade de bloc:
- Parcours de couleur
- Etiquettes de départ et de top
- Cotations
Rappel des règles de sécurité.</t>
  </si>
  <si>
    <t>Essayer de faire 3 blocs en respectant les règles de l'escalade.
Position de départ
Une seule couleur + volumes
Position de top (3s + equilibre)</t>
  </si>
  <si>
    <t>Retour de séance</t>
  </si>
  <si>
    <t>Echange avec les élèves</t>
  </si>
  <si>
    <t>Les eleves et encadrants échangent sur la séance, ce qui s'est bien passé, moins bien passé.</t>
  </si>
  <si>
    <t>Recupération des affaires</t>
  </si>
  <si>
    <t>Récuperer les affaires et se ranger pour la sortie</t>
  </si>
  <si>
    <t>Les eleves se préparent pour repartir.</t>
  </si>
  <si>
    <t>Durée de séance:</t>
  </si>
  <si>
    <t xml:space="preserve"> </t>
  </si>
  <si>
    <t>Articulaire et cardiaque (Loup gainage?)</t>
  </si>
  <si>
    <t>Atelier pose de pieds en traversée</t>
  </si>
  <si>
    <t>Traversées en posant la pointe des pieds</t>
  </si>
  <si>
    <t>Rappel des Règles de l'escalade et Règles de sécurité</t>
  </si>
  <si>
    <t>Grimpe libre cotation</t>
  </si>
  <si>
    <t>Apprendre à croiser / décroiser</t>
  </si>
  <si>
    <t>Retour de séance + Diplômes</t>
  </si>
  <si>
    <t>Les eleves et encadrants échangent sur la séance, ce qui s'est bien passé, moins bien passé.
Remise des diplômes</t>
  </si>
  <si>
    <t>Jeu des consignes
+ Vocabulaire</t>
  </si>
  <si>
    <t>ECD réussir 3 consignes
ECD retenir 2 mots de vocabulaire</t>
  </si>
  <si>
    <t>Initiation groupe scolaire - Regles et consignes de sécurité + vocabulaire de base</t>
  </si>
  <si>
    <t>Jeu en traversée
(ex: foulard, shifumi, balles et paniers…)</t>
  </si>
  <si>
    <t>Rappel des règles de sécurité + grimper librement</t>
  </si>
  <si>
    <t>Les eleves travaillent les chutes amorties. 
Réaliser une chute du sol, des premieres prises puis de plus haut pour se mettre à l'aise.</t>
  </si>
  <si>
    <t>Explorer les 2 salles</t>
  </si>
  <si>
    <t>Grimpe libre - COMPORTEMENT ET SECURITE</t>
  </si>
  <si>
    <t>Grimpe libre - TRAVAIL DES CHUTES</t>
  </si>
  <si>
    <t>Appel des couleurs, postures sur le mur, positions au sol... Garder les consignes adaptées au publique et au nombre d'eleves. Exploration des murs. Jeauger les eleves pour repérer les difficultés et les comportement.
Introduction du vocabulaire simple: bac, reglette, volume, plat.</t>
  </si>
  <si>
    <t>Démonstration et exercices de chutes (pieds - fesses - dos)</t>
  </si>
  <si>
    <t>Pause fin</t>
  </si>
  <si>
    <t>Règles de l'escalade et Règles de sécurité</t>
  </si>
  <si>
    <t>Diviser le groupe sur plusieurs traversées. Insister sur la pose de pieds sur la pointe. 2 passages par traversée puis tourner les groupes. 4 traversées, donc 4 groupes.</t>
  </si>
  <si>
    <t>Initiation groupe scolaire - Traversées et pose de pieds - regles de l'escalade</t>
  </si>
  <si>
    <t>Initiation groupe scolaire - Défi de grimpe par groupe</t>
  </si>
  <si>
    <t>Défi de grimpe par groupe</t>
  </si>
  <si>
    <t>Réaliser un maximum de blocs</t>
  </si>
  <si>
    <t>2 équipes par classe. Chaque bloc rapporte des points en fonction de sa cotation. 
B = 1
V = 2
R = 5
Vi = 10
N = 50
G = 500
Bla = 1 000 000
2 prises bonus autorisées par blocs à partir du niveau rouge.</t>
  </si>
  <si>
    <t>Jeu des consignes éliminatoire</t>
  </si>
  <si>
    <t>Appel des couleurs, postures sur le mur, positions au sol... Avec un décompte de temps. Si la position n'est pas réalisée, l'eleve est éliminé.</t>
  </si>
  <si>
    <t>ECD réussir toutes le consignes données</t>
  </si>
  <si>
    <t>Initiation groupe scolaire - Défis individuel + Diplômes</t>
  </si>
  <si>
    <t>Faire un maximum de points</t>
  </si>
  <si>
    <t>Vertes (Dalle)</t>
  </si>
  <si>
    <t>Kilter</t>
  </si>
  <si>
    <r>
      <rPr>
        <u/>
        <sz val="11"/>
        <color rgb="FF000000"/>
        <rFont val="Aptos Narrow"/>
        <scheme val="minor"/>
      </rPr>
      <t>Notes:</t>
    </r>
    <r>
      <rPr>
        <sz val="11"/>
        <color rgb="FF000000"/>
        <rFont val="Aptos Narrow"/>
        <scheme val="minor"/>
      </rPr>
      <t xml:space="preserve"> CONSIGNES SECU RESPECTEES, GRIMPE LIBRE SANS LIMITE DE HAUTEUR. TRAVAIL DE LA CHUTE. REGLES DE L'ESCALADE.</t>
    </r>
  </si>
  <si>
    <r>
      <rPr>
        <u/>
        <sz val="11"/>
        <color rgb="FF000000"/>
        <rFont val="Aptos Narrow"/>
        <scheme val="minor"/>
      </rPr>
      <t>Notes:</t>
    </r>
    <r>
      <rPr>
        <sz val="11"/>
        <color rgb="FF000000"/>
        <rFont val="Aptos Narrow"/>
        <scheme val="minor"/>
      </rPr>
      <t xml:space="preserve"> JEU DES CONSIGNES ELIMINATOIRE, RAPPEL SECU,  TRAVERSEES DANS UN SENS PUIS L'AUTRE, REGLES DE L'ESCALADE</t>
    </r>
  </si>
  <si>
    <t>Defis</t>
  </si>
  <si>
    <t>Cotation</t>
  </si>
  <si>
    <t>VERT</t>
  </si>
  <si>
    <t>ROUGE</t>
  </si>
  <si>
    <t>VIOLET</t>
  </si>
  <si>
    <t>NOIR</t>
  </si>
  <si>
    <t>GRIS</t>
  </si>
  <si>
    <t>BLANC</t>
  </si>
  <si>
    <r>
      <t xml:space="preserve">SCORE
</t>
    </r>
    <r>
      <rPr>
        <sz val="11"/>
        <color rgb="FF000000"/>
        <rFont val="Aptos Narrow"/>
        <scheme val="minor"/>
      </rPr>
      <t>Addition des points</t>
    </r>
  </si>
  <si>
    <t>Points par blocs dans la cotation</t>
  </si>
  <si>
    <t>5p</t>
  </si>
  <si>
    <t>10p</t>
  </si>
  <si>
    <t>20p</t>
  </si>
  <si>
    <t>50p</t>
  </si>
  <si>
    <t>500p</t>
  </si>
  <si>
    <t>1000p</t>
  </si>
  <si>
    <t>Prenom / Equipe</t>
  </si>
  <si>
    <t>Noter le nombre de blocs réussis par cotation dans les colonnes ci-dessous</t>
  </si>
  <si>
    <t>Couleur des prises (Secteur)</t>
  </si>
  <si>
    <t>Oranges (Réta)</t>
  </si>
  <si>
    <t>SCORE</t>
  </si>
  <si>
    <t>RANG</t>
  </si>
  <si>
    <t>EN FINALE</t>
  </si>
  <si>
    <t>Bloc Finale 1</t>
  </si>
  <si>
    <t>Bloc Finale 2</t>
  </si>
  <si>
    <t>PODIUM</t>
  </si>
  <si>
    <t>Participant</t>
  </si>
  <si>
    <t>Top</t>
  </si>
  <si>
    <t>Z</t>
  </si>
  <si>
    <t>P</t>
  </si>
  <si>
    <t>E</t>
  </si>
  <si>
    <t>Points</t>
  </si>
  <si>
    <t>Valeur</t>
  </si>
  <si>
    <t>Réussite</t>
  </si>
  <si>
    <r>
      <rPr>
        <u/>
        <sz val="11"/>
        <color rgb="FF000000"/>
        <rFont val="Aptos Narrow"/>
        <scheme val="minor"/>
      </rPr>
      <t>Notes:</t>
    </r>
    <r>
      <rPr>
        <sz val="11"/>
        <color rgb="FF000000"/>
        <rFont val="Aptos Narrow"/>
        <scheme val="minor"/>
      </rPr>
      <t xml:space="preserve"> Echauffement, jeu des consignes avec eliminations, défis de groupe bloc max.</t>
    </r>
  </si>
  <si>
    <t>CHLOE</t>
  </si>
  <si>
    <t>EDNA</t>
  </si>
  <si>
    <t>PIERRE</t>
  </si>
  <si>
    <t>MONA</t>
  </si>
  <si>
    <t>KAMEEL</t>
  </si>
  <si>
    <t>ADAM</t>
  </si>
  <si>
    <t>FAYCAL</t>
  </si>
  <si>
    <t>MARCEL</t>
  </si>
  <si>
    <t>ELISABETH</t>
  </si>
  <si>
    <t>YOUSSEF</t>
  </si>
  <si>
    <t>FELIX</t>
  </si>
  <si>
    <t>MATHIAS</t>
  </si>
  <si>
    <t>ELIAS</t>
  </si>
  <si>
    <t>LEO</t>
  </si>
  <si>
    <t>ANTHONY</t>
  </si>
  <si>
    <t>MIA</t>
  </si>
  <si>
    <t>HUGO</t>
  </si>
  <si>
    <t>HELOISE</t>
  </si>
  <si>
    <t>LOUNES</t>
  </si>
  <si>
    <t>CELY</t>
  </si>
  <si>
    <t>GASPARD</t>
  </si>
  <si>
    <t>CAMELIA</t>
  </si>
  <si>
    <t>Contest individuel</t>
  </si>
  <si>
    <t>16 Blocs répartis dans la salle, comptage en 1000/reussites</t>
  </si>
  <si>
    <r>
      <rPr>
        <u/>
        <sz val="11"/>
        <color rgb="FF000000"/>
        <rFont val="Aptos Narrow"/>
        <scheme val="minor"/>
      </rPr>
      <t>Notes:</t>
    </r>
    <r>
      <rPr>
        <sz val="11"/>
        <color rgb="FF000000"/>
        <rFont val="Aptos Narrow"/>
        <scheme val="minor"/>
      </rPr>
      <t xml:space="preserve"> tres bonne ambiance, et motivation de chacuns</t>
    </r>
  </si>
  <si>
    <t>BLEU</t>
  </si>
  <si>
    <t>2p</t>
  </si>
  <si>
    <t>Un bloc ne peut pas être fait deux fois de suite. Une cotation intermediaire (bi-color) vaut pour la cotation supérieure.
+2 prises bonus pour les blocs à partir de Rouge, +3 prises bonus à partir des blocs Violets.</t>
  </si>
  <si>
    <t>Par equipe (2 CE1 et 2 CE2). Faire un maximum de blocs différents.</t>
  </si>
  <si>
    <t>Appel des couleurs, postures sur le mur, positions au sol… Rappel du vocabulaire.</t>
  </si>
  <si>
    <t>Rappel des règles: depart sur les etiquettes, une couleur, top.</t>
  </si>
  <si>
    <t>Jaunes (Cigognes)</t>
  </si>
  <si>
    <t>Oranges (Coin Enfants)</t>
  </si>
  <si>
    <t>Roses (Coin Enfants)</t>
  </si>
  <si>
    <t>Noires (Etrave)</t>
  </si>
  <si>
    <t>Bois (Dalle)</t>
  </si>
  <si>
    <t>Vertes (Cirque)</t>
  </si>
  <si>
    <t>Violettes ( Devers)</t>
  </si>
  <si>
    <t>Turquoises ( Terrasse)</t>
  </si>
  <si>
    <t>Oranges ( Proue)</t>
  </si>
  <si>
    <t>Bleues ( Cigogne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</si>
</sst>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h:mm;@"/>
  </numFmts>
  <fonts count="25" x14ac:knownFonts="1">
    <font>
      <sz val="11"/>
      <color theme="1"/>
      <name val="Aptos Narrow"/>
      <family val="2"/>
      <scheme val="minor"/>
    </font>
    <font>
      <sz val="14"/>
      <color rgb="FF000000"/>
      <name val="Calibri"/>
      <charset val="1"/>
    </font>
    <font>
      <b/>
      <sz val="14"/>
      <color theme="1"/>
      <name val="Aptos Narrow"/>
      <family val="2"/>
      <scheme val="minor"/>
    </font>
    <font>
      <sz val="11"/>
      <color rgb="FF000000"/>
      <name val="Aptos Narrow"/>
      <scheme val="minor"/>
    </font>
    <font>
      <u/>
      <sz val="11"/>
      <color rgb="FF000000"/>
      <name val="Aptos Narrow"/>
      <scheme val="minor"/>
    </font>
    <font>
      <b/>
      <sz val="11"/>
      <color theme="1"/>
      <name val="Aptos Narrow"/>
      <family val="2"/>
      <scheme val="minor"/>
    </font>
    <font>
      <b/>
      <sz val="11"/>
      <color theme="5" tint="-0.249977111117893"/>
      <name val="Aptos Narrow"/>
      <family val="2"/>
      <scheme val="minor"/>
    </font>
    <font>
      <b/>
      <sz val="11"/>
      <color rgb="FF92D050"/>
      <name val="Aptos Narrow"/>
      <family val="2"/>
      <scheme val="minor"/>
    </font>
    <font>
      <b/>
      <sz val="11"/>
      <color theme="0" tint="-0.249977111117893"/>
      <name val="Aptos Narrow"/>
      <family val="2"/>
      <scheme val="minor"/>
    </font>
    <font>
      <b/>
      <sz val="11"/>
      <color rgb="FFFF0000"/>
      <name val="Aptos Narrow"/>
      <family val="2"/>
      <scheme val="minor"/>
    </font>
    <font>
      <b/>
      <sz val="11"/>
      <color theme="7" tint="0.59999389629810485"/>
      <name val="Aptos Narrow"/>
      <family val="2"/>
      <scheme val="minor"/>
    </font>
    <font>
      <sz val="11"/>
      <color theme="1"/>
      <name val="Aptos Narrow"/>
      <family val="2"/>
      <scheme val="minor"/>
    </font>
    <font>
      <b/>
      <sz val="11"/>
      <color theme="8" tint="0.39997558519241921"/>
      <name val="Aptos Narrow"/>
      <family val="2"/>
      <scheme val="minor"/>
    </font>
    <font>
      <b/>
      <sz val="24"/>
      <color theme="1"/>
      <name val="Aptos Narrow"/>
      <family val="2"/>
      <scheme val="minor"/>
    </font>
    <font>
      <b/>
      <sz val="14"/>
      <color rgb="FF000000"/>
      <name val="Aptos Narrow"/>
      <family val="2"/>
      <scheme val="minor"/>
    </font>
    <font>
      <b/>
      <sz val="10"/>
      <name val="Aptos Narrow"/>
      <family val="2"/>
      <scheme val="minor"/>
    </font>
    <font>
      <sz val="11"/>
      <color rgb="FF000000"/>
      <name val="Aptos Narrow"/>
      <charset val="1"/>
    </font>
    <font>
      <b/>
      <sz val="14"/>
      <color rgb="FF000000"/>
      <name val="Aptos Narrow"/>
      <scheme val="minor"/>
    </font>
    <font>
      <b/>
      <sz val="10"/>
      <color theme="1"/>
      <name val="Aptos Narrow"/>
      <family val="2"/>
      <scheme val="minor"/>
    </font>
    <font>
      <b/>
      <sz val="11"/>
      <name val="Aptos Narrow"/>
      <family val="2"/>
      <scheme val="minor"/>
    </font>
    <font>
      <sz val="11"/>
      <name val="Aptos Narrow"/>
      <family val="2"/>
      <scheme val="minor"/>
    </font>
    <font>
      <b/>
      <sz val="9"/>
      <color indexed="81"/>
      <name val="Tahoma"/>
      <family val="2"/>
    </font>
    <font>
      <sz val="9"/>
      <color indexed="81"/>
      <name val="Tahoma"/>
      <family val="2"/>
    </font>
    <font>
      <sz val="11"/>
      <color rgb="FFFF0000"/>
      <name val="Aptos Narrow"/>
      <family val="2"/>
      <scheme val="minor"/>
    </font>
    <font>
      <b/>
      <sz val="11"/>
      <color theme="5" tint="-0.499984740745262"/>
      <name val="Aptos Narrow"/>
      <family val="2"/>
      <scheme val="minor"/>
    </font>
  </fonts>
  <fills count="2">
    <fill>
      <patternFill patternType="none"/>
    </fill>
    <fill>
      <patternFill patternType="gray125"/>
    </fill>
  </fills>
  <borders count="67">
    <border>
      <left/>
      <right/>
      <top/>
      <bottom/>
      <diagonal/>
    </border>
    <border>
      <left style="medium">
        <color indexed="64"/>
      </left>
      <right/>
      <top style="medium">
        <color indexed="64"/>
      </top>
      <bottom/>
      <diagonal/>
    </border>
    <border>
      <left/>
      <right/>
      <top style="medium">
        <color indexed="64"/>
      </top>
      <bottom/>
      <diagonal/>
    </border>
    <border>
      <left style="medium">
        <color rgb="FF000000"/>
      </left>
      <right style="medium">
        <color rgb="FF000000"/>
      </right>
      <top style="medium">
        <color rgb="FF000000"/>
      </top>
      <bottom/>
      <diagonal/>
    </border>
    <border>
      <left/>
      <right style="medium">
        <color indexed="64"/>
      </right>
      <top style="medium">
        <color indexed="64"/>
      </top>
      <bottom/>
      <diagonal/>
    </border>
    <border>
      <left style="medium">
        <color indexed="64"/>
      </left>
      <right/>
      <top/>
      <bottom/>
      <diagonal/>
    </border>
    <border>
      <left style="medium">
        <color rgb="FF000000"/>
      </left>
      <right style="medium">
        <color rgb="FF000000"/>
      </right>
      <top/>
      <bottom style="medium">
        <color rgb="FF000000"/>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double">
        <color indexed="64"/>
      </top>
      <bottom/>
      <diagonal/>
    </border>
    <border>
      <left style="thin">
        <color indexed="64"/>
      </left>
      <right style="thin">
        <color indexed="64"/>
      </right>
      <top style="thin">
        <color indexed="64"/>
      </top>
      <bottom style="thin">
        <color indexed="64"/>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style="thick">
        <color rgb="FF000000"/>
      </left>
      <right style="thick">
        <color rgb="FF000000"/>
      </right>
      <top style="thick">
        <color rgb="FF000000"/>
      </top>
      <bottom/>
      <diagonal/>
    </border>
    <border>
      <left/>
      <right/>
      <top style="thick">
        <color rgb="FF000000"/>
      </top>
      <bottom/>
      <diagonal/>
    </border>
    <border>
      <left/>
      <right style="medium">
        <color rgb="FF000000"/>
      </right>
      <top style="thick">
        <color rgb="FF000000"/>
      </top>
      <bottom/>
      <diagonal/>
    </border>
    <border>
      <left style="thick">
        <color rgb="FF000000"/>
      </left>
      <right style="thick">
        <color rgb="FF000000"/>
      </right>
      <top/>
      <bottom/>
      <diagonal/>
    </border>
    <border>
      <left style="thin">
        <color indexed="64"/>
      </left>
      <right/>
      <top style="thin">
        <color indexed="64"/>
      </top>
      <bottom/>
      <diagonal/>
    </border>
    <border>
      <left/>
      <right/>
      <top style="thin">
        <color indexed="64"/>
      </top>
      <bottom/>
      <diagonal/>
    </border>
    <border>
      <left/>
      <right style="thick">
        <color rgb="FF000000"/>
      </right>
      <top/>
      <bottom/>
      <diagonal/>
    </border>
    <border>
      <left style="thick">
        <color rgb="FF000000"/>
      </left>
      <right style="thick">
        <color rgb="FF000000"/>
      </right>
      <top/>
      <bottom style="thin">
        <color rgb="FF000000"/>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ck">
        <color rgb="FF000000"/>
      </left>
      <right style="thick">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ck">
        <color rgb="FF000000"/>
      </left>
      <right style="thick">
        <color rgb="FF000000"/>
      </right>
      <top style="thin">
        <color rgb="FF000000"/>
      </top>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ck">
        <color rgb="FF000000"/>
      </left>
      <right style="thick">
        <color rgb="FF000000"/>
      </right>
      <top style="thin">
        <color rgb="FF000000"/>
      </top>
      <bottom style="thick">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s>
  <cellStyleXfs count="3">
    <xf numFmtId="0" fontId="0" fillId="0" borderId="0"/>
    <xf numFmtId="43" fontId="11" fillId="0" borderId="0" applyFont="0" applyFill="0" applyBorder="0" applyAlignment="0" applyProtection="0"/>
    <xf numFmtId="9" fontId="11" fillId="0" borderId="0" applyFont="0" applyFill="0" applyBorder="0" applyAlignment="0" applyProtection="0"/>
  </cellStyleXfs>
  <cellXfs count="151">
    <xf numFmtId="0" fontId="0" fillId="0" borderId="0" xfId="0"/>
    <xf numFmtId="0" fontId="0" fillId="0" borderId="1" xfId="0" applyBorder="1"/>
    <xf numFmtId="0" fontId="0" fillId="0" borderId="2" xfId="0" applyBorder="1" applyAlignment="1">
      <alignment vertical="top"/>
    </xf>
    <xf numFmtId="0" fontId="1" fillId="0" borderId="3" xfId="0" applyFont="1" applyBorder="1"/>
    <xf numFmtId="0" fontId="0" fillId="0" borderId="2" xfId="0" applyBorder="1" applyAlignment="1">
      <alignment horizontal="right"/>
    </xf>
    <xf numFmtId="0" fontId="0" fillId="0" borderId="2" xfId="0" applyBorder="1"/>
    <xf numFmtId="14" fontId="0" fillId="0" borderId="4" xfId="0" applyNumberFormat="1" applyBorder="1"/>
    <xf numFmtId="0" fontId="0" fillId="0" borderId="5" xfId="0" applyBorder="1"/>
    <xf numFmtId="0" fontId="0" fillId="0" borderId="0" xfId="0" applyAlignment="1">
      <alignment horizontal="left"/>
    </xf>
    <xf numFmtId="0" fontId="0" fillId="0" borderId="0" xfId="0" applyAlignment="1">
      <alignment horizontal="right"/>
    </xf>
    <xf numFmtId="14" fontId="0" fillId="0" borderId="7" xfId="0" applyNumberFormat="1" applyBorder="1"/>
    <xf numFmtId="0" fontId="0" fillId="0" borderId="8" xfId="0" applyBorder="1"/>
    <xf numFmtId="0" fontId="0" fillId="0" borderId="9" xfId="0" applyBorder="1" applyAlignment="1">
      <alignment horizontal="left"/>
    </xf>
    <xf numFmtId="0" fontId="0" fillId="0" borderId="9" xfId="0" applyBorder="1"/>
    <xf numFmtId="0" fontId="0" fillId="0" borderId="9" xfId="0" applyBorder="1" applyAlignment="1">
      <alignment horizontal="right"/>
    </xf>
    <xf numFmtId="14" fontId="0" fillId="0" borderId="10" xfId="0" applyNumberFormat="1" applyBorder="1"/>
    <xf numFmtId="0" fontId="0" fillId="0" borderId="11" xfId="0" applyBorder="1"/>
    <xf numFmtId="49" fontId="0" fillId="0" borderId="12" xfId="0" applyNumberFormat="1" applyBorder="1" applyAlignment="1">
      <alignment horizontal="left" vertical="top" wrapText="1"/>
    </xf>
    <xf numFmtId="49" fontId="0" fillId="0" borderId="13" xfId="0" applyNumberFormat="1" applyBorder="1" applyAlignment="1">
      <alignment horizontal="left" vertical="top" wrapText="1"/>
    </xf>
    <xf numFmtId="164" fontId="0" fillId="0" borderId="14" xfId="0" applyNumberFormat="1" applyBorder="1" applyAlignment="1">
      <alignment horizontal="center" vertical="center" wrapText="1"/>
    </xf>
    <xf numFmtId="49" fontId="0" fillId="0" borderId="15" xfId="0" applyNumberFormat="1" applyBorder="1" applyAlignment="1">
      <alignment horizontal="left" vertical="top" wrapText="1"/>
    </xf>
    <xf numFmtId="49" fontId="0" fillId="0" borderId="16" xfId="0" applyNumberFormat="1" applyBorder="1" applyAlignment="1">
      <alignment horizontal="left" vertical="top" wrapText="1"/>
    </xf>
    <xf numFmtId="49" fontId="0" fillId="0" borderId="17" xfId="0" applyNumberFormat="1" applyBorder="1" applyAlignment="1">
      <alignment horizontal="left" vertical="top" wrapText="1"/>
    </xf>
    <xf numFmtId="49" fontId="0" fillId="0" borderId="18" xfId="0" applyNumberFormat="1" applyBorder="1" applyAlignment="1">
      <alignment horizontal="left" vertical="top" wrapText="1"/>
    </xf>
    <xf numFmtId="49" fontId="3" fillId="0" borderId="13" xfId="0" quotePrefix="1" applyNumberFormat="1" applyFont="1" applyBorder="1" applyAlignment="1">
      <alignment horizontal="left" vertical="top" wrapText="1"/>
    </xf>
    <xf numFmtId="0" fontId="0" fillId="0" borderId="22" xfId="0" applyBorder="1" applyAlignment="1">
      <alignment horizontal="left"/>
    </xf>
    <xf numFmtId="164" fontId="0" fillId="0" borderId="23" xfId="0" applyNumberFormat="1" applyBorder="1" applyAlignment="1">
      <alignment horizontal="center" vertical="center"/>
    </xf>
    <xf numFmtId="49" fontId="0" fillId="0" borderId="29" xfId="0" applyNumberFormat="1" applyBorder="1" applyAlignment="1">
      <alignment horizontal="left" vertical="top" wrapText="1"/>
    </xf>
    <xf numFmtId="0" fontId="2" fillId="0" borderId="6" xfId="0" applyFont="1" applyBorder="1" applyAlignment="1">
      <alignment wrapText="1"/>
    </xf>
    <xf numFmtId="0" fontId="5" fillId="0" borderId="0" xfId="0" applyFont="1" applyAlignment="1">
      <alignment textRotation="90"/>
    </xf>
    <xf numFmtId="0" fontId="6" fillId="0" borderId="0" xfId="0" applyFont="1" applyAlignment="1">
      <alignment textRotation="90"/>
    </xf>
    <xf numFmtId="0" fontId="7" fillId="0" borderId="0" xfId="0" applyFont="1" applyAlignment="1">
      <alignment textRotation="90"/>
    </xf>
    <xf numFmtId="0" fontId="8" fillId="0" borderId="0" xfId="0" applyFont="1" applyAlignment="1">
      <alignment textRotation="90"/>
    </xf>
    <xf numFmtId="0" fontId="9" fillId="0" borderId="0" xfId="0" applyFont="1" applyAlignment="1">
      <alignment textRotation="90"/>
    </xf>
    <xf numFmtId="0" fontId="10" fillId="0" borderId="0" xfId="0" applyFont="1" applyAlignment="1">
      <alignment textRotation="90"/>
    </xf>
    <xf numFmtId="0" fontId="5" fillId="0" borderId="0" xfId="0" applyFont="1"/>
    <xf numFmtId="0" fontId="0" fillId="0" borderId="0" xfId="0" applyAlignment="1">
      <alignment textRotation="90"/>
    </xf>
    <xf numFmtId="0" fontId="12" fillId="0" borderId="0" xfId="0" applyFont="1" applyAlignment="1">
      <alignment textRotation="90"/>
    </xf>
    <xf numFmtId="0" fontId="5" fillId="0" borderId="20" xfId="0" applyFont="1" applyBorder="1" applyAlignment="1">
      <alignment horizontal="center" vertical="center"/>
    </xf>
    <xf numFmtId="0" fontId="0" fillId="0" borderId="20" xfId="0" applyBorder="1" applyAlignment="1">
      <alignment horizontal="center" vertical="center" textRotation="90" wrapText="1"/>
    </xf>
    <xf numFmtId="0" fontId="0" fillId="0" borderId="20" xfId="0" applyBorder="1" applyAlignment="1">
      <alignment horizontal="center" vertical="center" textRotation="90"/>
    </xf>
    <xf numFmtId="0" fontId="0" fillId="0" borderId="5" xfId="0" applyBorder="1" applyAlignment="1">
      <alignment textRotation="90" wrapText="1"/>
    </xf>
    <xf numFmtId="0" fontId="0" fillId="0" borderId="0" xfId="0" applyAlignment="1">
      <alignment textRotation="90" wrapText="1"/>
    </xf>
    <xf numFmtId="0" fontId="15" fillId="0" borderId="24" xfId="0" applyFont="1" applyBorder="1" applyAlignment="1">
      <alignment horizontal="center" vertical="center" wrapText="1"/>
    </xf>
    <xf numFmtId="0" fontId="0" fillId="0" borderId="0" xfId="0" applyAlignment="1">
      <alignment horizontal="center" vertical="center" wrapText="1"/>
    </xf>
    <xf numFmtId="0" fontId="16" fillId="0" borderId="0" xfId="0" applyFont="1" applyAlignment="1">
      <alignment horizontal="center" vertical="center" wrapText="1"/>
    </xf>
    <xf numFmtId="0" fontId="0" fillId="0" borderId="5" xfId="0" applyBorder="1" applyAlignment="1">
      <alignment horizontal="center" vertical="center" wrapText="1"/>
    </xf>
    <xf numFmtId="0" fontId="0" fillId="0" borderId="39" xfId="0" applyBorder="1"/>
    <xf numFmtId="0" fontId="0" fillId="0" borderId="44" xfId="0" applyBorder="1" applyAlignment="1">
      <alignment wrapText="1"/>
    </xf>
    <xf numFmtId="0" fontId="0" fillId="0" borderId="45" xfId="0" applyBorder="1" applyAlignment="1">
      <alignment wrapText="1"/>
    </xf>
    <xf numFmtId="0" fontId="0" fillId="0" borderId="5" xfId="0" applyBorder="1" applyAlignment="1">
      <alignment wrapText="1"/>
    </xf>
    <xf numFmtId="0" fontId="0" fillId="0" borderId="39" xfId="0" applyBorder="1" applyAlignment="1">
      <alignment wrapText="1"/>
    </xf>
    <xf numFmtId="0" fontId="0" fillId="0" borderId="46" xfId="0" applyBorder="1" applyAlignment="1">
      <alignment wrapText="1"/>
    </xf>
    <xf numFmtId="0" fontId="0" fillId="0" borderId="50" xfId="0" applyBorder="1" applyAlignment="1">
      <alignment wrapText="1"/>
    </xf>
    <xf numFmtId="0" fontId="0" fillId="0" borderId="47" xfId="0" applyBorder="1" applyAlignment="1">
      <alignment wrapText="1"/>
    </xf>
    <xf numFmtId="0" fontId="0" fillId="0" borderId="51" xfId="0" applyBorder="1" applyAlignment="1">
      <alignment wrapText="1"/>
    </xf>
    <xf numFmtId="0" fontId="0" fillId="0" borderId="0" xfId="0" applyAlignment="1">
      <alignment wrapText="1"/>
    </xf>
    <xf numFmtId="0" fontId="0" fillId="0" borderId="52" xfId="0" applyBorder="1" applyAlignment="1">
      <alignment wrapText="1"/>
    </xf>
    <xf numFmtId="0" fontId="0" fillId="0" borderId="53" xfId="0" applyBorder="1" applyAlignment="1">
      <alignment wrapText="1"/>
    </xf>
    <xf numFmtId="0" fontId="0" fillId="0" borderId="54" xfId="0" applyBorder="1" applyAlignment="1">
      <alignment wrapText="1"/>
    </xf>
    <xf numFmtId="0" fontId="0" fillId="0" borderId="58" xfId="0" applyBorder="1" applyAlignment="1">
      <alignment wrapText="1"/>
    </xf>
    <xf numFmtId="0" fontId="0" fillId="0" borderId="59" xfId="0" applyBorder="1" applyAlignment="1">
      <alignment wrapText="1"/>
    </xf>
    <xf numFmtId="0" fontId="0" fillId="0" borderId="60" xfId="0" applyBorder="1" applyAlignment="1">
      <alignment wrapText="1"/>
    </xf>
    <xf numFmtId="0" fontId="0" fillId="0" borderId="27" xfId="0" applyBorder="1"/>
    <xf numFmtId="0" fontId="0" fillId="0" borderId="62" xfId="0" applyBorder="1"/>
    <xf numFmtId="0" fontId="0" fillId="0" borderId="0" xfId="0" applyAlignment="1">
      <alignment horizontal="center"/>
    </xf>
    <xf numFmtId="0" fontId="5" fillId="0" borderId="0" xfId="0" applyFont="1" applyAlignment="1">
      <alignment horizontal="center"/>
    </xf>
    <xf numFmtId="0" fontId="0" fillId="0" borderId="0" xfId="1" applyNumberFormat="1" applyFont="1" applyAlignment="1"/>
    <xf numFmtId="0" fontId="5" fillId="0" borderId="37" xfId="0" applyFont="1" applyBorder="1" applyAlignment="1">
      <alignment textRotation="90"/>
    </xf>
    <xf numFmtId="0" fontId="5" fillId="0" borderId="38" xfId="0" applyFont="1" applyBorder="1" applyAlignment="1">
      <alignment textRotation="90"/>
    </xf>
    <xf numFmtId="0" fontId="0" fillId="0" borderId="38" xfId="0" applyBorder="1" applyAlignment="1">
      <alignment textRotation="90"/>
    </xf>
    <xf numFmtId="0" fontId="5" fillId="0" borderId="1" xfId="0" applyFont="1" applyBorder="1" applyAlignment="1">
      <alignment textRotation="90"/>
    </xf>
    <xf numFmtId="0" fontId="5" fillId="0" borderId="2" xfId="0" applyFont="1" applyBorder="1" applyAlignment="1">
      <alignment textRotation="90"/>
    </xf>
    <xf numFmtId="0" fontId="0" fillId="0" borderId="2" xfId="0" applyBorder="1" applyAlignment="1">
      <alignment textRotation="90"/>
    </xf>
    <xf numFmtId="0" fontId="0" fillId="0" borderId="4" xfId="0" applyBorder="1"/>
    <xf numFmtId="0" fontId="19" fillId="0" borderId="0" xfId="0" applyFont="1"/>
    <xf numFmtId="0" fontId="20" fillId="0" borderId="0" xfId="0" applyFont="1"/>
    <xf numFmtId="0" fontId="20" fillId="0" borderId="0" xfId="1" applyNumberFormat="1" applyFont="1"/>
    <xf numFmtId="0" fontId="19" fillId="0" borderId="63" xfId="0" applyFont="1" applyBorder="1"/>
    <xf numFmtId="0" fontId="19" fillId="0" borderId="5" xfId="0" applyFont="1" applyBorder="1"/>
    <xf numFmtId="0" fontId="19" fillId="0" borderId="7" xfId="0" applyFont="1" applyBorder="1"/>
    <xf numFmtId="0" fontId="20" fillId="0" borderId="50" xfId="0" applyFont="1" applyBorder="1"/>
    <xf numFmtId="0" fontId="20" fillId="0" borderId="30" xfId="0" applyFont="1" applyBorder="1"/>
    <xf numFmtId="43" fontId="20" fillId="0" borderId="0" xfId="1" applyFont="1"/>
    <xf numFmtId="0" fontId="20" fillId="0" borderId="0" xfId="0" applyFont="1" applyAlignment="1">
      <alignment horizontal="center" vertical="center"/>
    </xf>
    <xf numFmtId="0" fontId="20" fillId="0" borderId="63" xfId="0" applyFont="1" applyBorder="1" applyAlignment="1">
      <alignment horizontal="center"/>
    </xf>
    <xf numFmtId="0" fontId="20" fillId="0" borderId="0" xfId="0" applyFont="1" applyAlignment="1">
      <alignment horizontal="center"/>
    </xf>
    <xf numFmtId="0" fontId="20" fillId="0" borderId="5" xfId="0" applyFont="1" applyBorder="1" applyAlignment="1">
      <alignment horizontal="center"/>
    </xf>
    <xf numFmtId="0" fontId="20" fillId="0" borderId="7" xfId="0" applyFont="1" applyBorder="1"/>
    <xf numFmtId="0" fontId="20" fillId="0" borderId="64" xfId="0" applyFont="1" applyBorder="1"/>
    <xf numFmtId="0" fontId="20" fillId="0" borderId="65" xfId="0" applyFont="1" applyBorder="1" applyAlignment="1">
      <alignment horizontal="center"/>
    </xf>
    <xf numFmtId="0" fontId="20" fillId="0" borderId="66" xfId="0" applyFont="1" applyBorder="1" applyAlignment="1">
      <alignment horizontal="center"/>
    </xf>
    <xf numFmtId="0" fontId="20" fillId="0" borderId="66" xfId="0" applyFont="1" applyBorder="1"/>
    <xf numFmtId="0" fontId="20" fillId="0" borderId="8" xfId="0" applyFont="1" applyBorder="1" applyAlignment="1">
      <alignment horizontal="center"/>
    </xf>
    <xf numFmtId="0" fontId="20" fillId="0" borderId="9" xfId="0" applyFont="1" applyBorder="1" applyAlignment="1">
      <alignment horizontal="center"/>
    </xf>
    <xf numFmtId="0" fontId="20" fillId="0" borderId="9" xfId="0" applyFont="1" applyBorder="1"/>
    <xf numFmtId="0" fontId="20" fillId="0" borderId="10" xfId="0" applyFont="1" applyBorder="1"/>
    <xf numFmtId="0" fontId="19" fillId="0" borderId="30" xfId="0" applyFont="1" applyBorder="1"/>
    <xf numFmtId="0" fontId="20" fillId="0" borderId="0" xfId="1" applyNumberFormat="1" applyFont="1" applyBorder="1"/>
    <xf numFmtId="9" fontId="20" fillId="0" borderId="30" xfId="2" applyFont="1" applyBorder="1"/>
    <xf numFmtId="0" fontId="0" fillId="0" borderId="0" xfId="1" applyNumberFormat="1" applyFont="1"/>
    <xf numFmtId="0" fontId="20" fillId="0" borderId="52" xfId="0" applyFont="1" applyBorder="1"/>
    <xf numFmtId="0" fontId="23" fillId="0" borderId="0" xfId="0" applyFont="1"/>
    <xf numFmtId="0" fontId="23" fillId="0" borderId="30" xfId="0" applyFont="1" applyBorder="1"/>
    <xf numFmtId="43" fontId="23" fillId="0" borderId="0" xfId="1" applyFont="1"/>
    <xf numFmtId="0" fontId="23" fillId="0" borderId="0" xfId="1" applyNumberFormat="1" applyFont="1"/>
    <xf numFmtId="0" fontId="23" fillId="0" borderId="0" xfId="0" applyFont="1" applyAlignment="1">
      <alignment horizontal="center" vertical="center"/>
    </xf>
    <xf numFmtId="0" fontId="23" fillId="0" borderId="63" xfId="0" applyFont="1" applyBorder="1" applyAlignment="1">
      <alignment horizontal="center"/>
    </xf>
    <xf numFmtId="0" fontId="23" fillId="0" borderId="0" xfId="0" applyFont="1" applyAlignment="1">
      <alignment horizontal="center"/>
    </xf>
    <xf numFmtId="0" fontId="23" fillId="0" borderId="5" xfId="0" applyFont="1" applyBorder="1" applyAlignment="1">
      <alignment horizontal="center"/>
    </xf>
    <xf numFmtId="0" fontId="23" fillId="0" borderId="7" xfId="0" applyFont="1" applyBorder="1"/>
    <xf numFmtId="0" fontId="23" fillId="0" borderId="50" xfId="0" applyFont="1" applyBorder="1"/>
    <xf numFmtId="0" fontId="23" fillId="0" borderId="64" xfId="0" applyFont="1" applyBorder="1"/>
    <xf numFmtId="0" fontId="5" fillId="0" borderId="0" xfId="0" applyFont="1" applyAlignment="1">
      <alignment horizontal="center"/>
    </xf>
    <xf numFmtId="0" fontId="24" fillId="0" borderId="0" xfId="0" applyFont="1" applyAlignment="1">
      <alignment textRotation="90"/>
    </xf>
    <xf numFmtId="49" fontId="3" fillId="0" borderId="19" xfId="0" applyNumberFormat="1" applyFont="1" applyBorder="1" applyAlignment="1">
      <alignment horizontal="left" vertical="top" wrapText="1"/>
    </xf>
    <xf numFmtId="49" fontId="0" fillId="0" borderId="20" xfId="0" applyNumberFormat="1" applyBorder="1" applyAlignment="1">
      <alignment horizontal="left" vertical="top" wrapText="1"/>
    </xf>
    <xf numFmtId="49" fontId="0" fillId="0" borderId="21" xfId="0" applyNumberFormat="1" applyBorder="1" applyAlignment="1">
      <alignment horizontal="left" vertical="top" wrapText="1"/>
    </xf>
    <xf numFmtId="49" fontId="0" fillId="0" borderId="24" xfId="0" applyNumberFormat="1" applyBorder="1" applyAlignment="1">
      <alignment horizontal="left" vertical="top" wrapText="1"/>
    </xf>
    <xf numFmtId="49" fontId="0" fillId="0" borderId="0" xfId="0" applyNumberFormat="1" applyAlignment="1">
      <alignment horizontal="left" vertical="top" wrapText="1"/>
    </xf>
    <xf numFmtId="49" fontId="0" fillId="0" borderId="25" xfId="0" applyNumberFormat="1" applyBorder="1" applyAlignment="1">
      <alignment horizontal="left" vertical="top" wrapText="1"/>
    </xf>
    <xf numFmtId="49" fontId="0" fillId="0" borderId="26" xfId="0" applyNumberFormat="1" applyBorder="1" applyAlignment="1">
      <alignment horizontal="left" vertical="top" wrapText="1"/>
    </xf>
    <xf numFmtId="49" fontId="0" fillId="0" borderId="27" xfId="0" applyNumberFormat="1" applyBorder="1" applyAlignment="1">
      <alignment horizontal="left" vertical="top" wrapText="1"/>
    </xf>
    <xf numFmtId="49" fontId="0" fillId="0" borderId="28" xfId="0" applyNumberFormat="1" applyBorder="1" applyAlignment="1">
      <alignment horizontal="left" vertical="top" wrapText="1"/>
    </xf>
    <xf numFmtId="0" fontId="0" fillId="0" borderId="0" xfId="0" applyAlignment="1">
      <alignment horizontal="center"/>
    </xf>
    <xf numFmtId="0" fontId="0" fillId="0" borderId="61" xfId="0" applyBorder="1" applyAlignment="1">
      <alignment horizontal="center"/>
    </xf>
    <xf numFmtId="0" fontId="0" fillId="0" borderId="62" xfId="0" applyBorder="1" applyAlignment="1">
      <alignment horizontal="center"/>
    </xf>
    <xf numFmtId="0" fontId="0" fillId="0" borderId="47" xfId="0" applyBorder="1" applyAlignment="1">
      <alignment horizontal="center" wrapText="1"/>
    </xf>
    <xf numFmtId="0" fontId="0" fillId="0" borderId="48" xfId="0" applyBorder="1" applyAlignment="1">
      <alignment horizontal="center" wrapText="1"/>
    </xf>
    <xf numFmtId="0" fontId="0" fillId="0" borderId="49" xfId="0" applyBorder="1" applyAlignment="1">
      <alignment horizontal="center" wrapText="1"/>
    </xf>
    <xf numFmtId="0" fontId="0" fillId="0" borderId="55" xfId="0" applyBorder="1" applyAlignment="1">
      <alignment horizontal="center" wrapText="1"/>
    </xf>
    <xf numFmtId="0" fontId="0" fillId="0" borderId="56" xfId="0" applyBorder="1" applyAlignment="1">
      <alignment horizontal="center" wrapText="1"/>
    </xf>
    <xf numFmtId="0" fontId="0" fillId="0" borderId="57" xfId="0" applyBorder="1" applyAlignment="1">
      <alignment horizontal="center" wrapText="1"/>
    </xf>
    <xf numFmtId="0" fontId="0" fillId="0" borderId="2" xfId="0" applyBorder="1" applyAlignment="1">
      <alignment horizontal="left" wrapText="1"/>
    </xf>
    <xf numFmtId="0" fontId="0" fillId="0" borderId="2" xfId="0" applyBorder="1" applyAlignment="1">
      <alignment horizontal="left"/>
    </xf>
    <xf numFmtId="0" fontId="0" fillId="0" borderId="0" xfId="0" applyAlignment="1">
      <alignment horizontal="left"/>
    </xf>
    <xf numFmtId="0" fontId="13" fillId="0" borderId="31" xfId="0" applyFont="1" applyBorder="1" applyAlignment="1">
      <alignment horizontal="center" vertical="center"/>
    </xf>
    <xf numFmtId="0" fontId="13" fillId="0" borderId="32" xfId="0" applyFont="1" applyBorder="1" applyAlignment="1">
      <alignment horizontal="center" vertical="center"/>
    </xf>
    <xf numFmtId="0" fontId="14" fillId="0" borderId="33" xfId="0" applyFont="1" applyBorder="1" applyAlignment="1">
      <alignment horizontal="center" vertical="center" textRotation="90" wrapText="1"/>
    </xf>
    <xf numFmtId="0" fontId="17" fillId="0" borderId="36" xfId="0" applyFont="1" applyBorder="1" applyAlignment="1">
      <alignment horizontal="center" vertical="center" textRotation="90" wrapText="1"/>
    </xf>
    <xf numFmtId="0" fontId="17" fillId="0" borderId="40" xfId="0" applyFont="1" applyBorder="1" applyAlignment="1">
      <alignment horizontal="center" vertical="center" textRotation="90" wrapText="1"/>
    </xf>
    <xf numFmtId="0" fontId="0" fillId="0" borderId="34" xfId="0" applyBorder="1" applyAlignment="1">
      <alignment horizontal="center"/>
    </xf>
    <xf numFmtId="0" fontId="0" fillId="0" borderId="35" xfId="0" applyBorder="1" applyAlignment="1">
      <alignment horizontal="center"/>
    </xf>
    <xf numFmtId="0" fontId="5" fillId="0" borderId="37" xfId="0" applyFont="1" applyBorder="1" applyAlignment="1">
      <alignment horizontal="center"/>
    </xf>
    <xf numFmtId="0" fontId="5" fillId="0" borderId="38" xfId="0" applyFont="1" applyBorder="1" applyAlignment="1">
      <alignment horizontal="center"/>
    </xf>
    <xf numFmtId="0" fontId="5" fillId="0" borderId="0" xfId="0" applyFont="1" applyAlignment="1">
      <alignment horizontal="center"/>
    </xf>
    <xf numFmtId="0" fontId="18" fillId="0" borderId="8" xfId="0" applyFont="1" applyBorder="1" applyAlignment="1">
      <alignment horizontal="center"/>
    </xf>
    <xf numFmtId="0" fontId="18" fillId="0" borderId="9" xfId="0" applyFont="1" applyBorder="1" applyAlignment="1">
      <alignment horizontal="center"/>
    </xf>
    <xf numFmtId="0" fontId="0" fillId="0" borderId="41" xfId="0" applyBorder="1" applyAlignment="1">
      <alignment horizontal="center" wrapText="1"/>
    </xf>
    <xf numFmtId="0" fontId="0" fillId="0" borderId="42" xfId="0" applyBorder="1" applyAlignment="1">
      <alignment horizontal="center" wrapText="1"/>
    </xf>
    <xf numFmtId="0" fontId="0" fillId="0" borderId="43" xfId="0" applyBorder="1" applyAlignment="1">
      <alignment horizontal="center" wrapText="1"/>
    </xf>
  </cellXfs>
  <cellStyles count="3">
    <cellStyle name="Milliers" xfId="1" builtinId="3"/>
    <cellStyle name="Normal" xfId="0" builtinId="0"/>
    <cellStyle name="Pourcentage" xfId="2" builtinId="5"/>
  </cellStyles>
  <dxfs count="22">
    <dxf>
      <font>
        <color theme="0" tint="-0.14996795556505021"/>
      </font>
    </dxf>
    <dxf>
      <font>
        <color rgb="FF92D050"/>
      </font>
    </dxf>
    <dxf>
      <font>
        <color rgb="FFFF0000"/>
      </font>
    </dxf>
    <dxf>
      <font>
        <color theme="1"/>
      </font>
    </dxf>
    <dxf>
      <font>
        <color theme="8" tint="0.39994506668294322"/>
      </font>
    </dxf>
    <dxf>
      <font>
        <color theme="7" tint="-0.24994659260841701"/>
      </font>
    </dxf>
    <dxf>
      <font>
        <color rgb="FF00B0F0"/>
      </font>
    </dxf>
    <dxf>
      <font>
        <color theme="5" tint="-0.24994659260841701"/>
      </font>
    </dxf>
    <dxf>
      <font>
        <color rgb="FFFFC000"/>
      </font>
    </dxf>
    <dxf>
      <font>
        <color rgb="FF7030A0"/>
      </font>
    </dxf>
    <dxf>
      <font>
        <color theme="1"/>
      </font>
    </dxf>
    <dxf>
      <font>
        <color theme="0" tint="-0.14996795556505021"/>
      </font>
    </dxf>
    <dxf>
      <font>
        <color rgb="FF92D050"/>
      </font>
    </dxf>
    <dxf>
      <font>
        <color rgb="FFFF0000"/>
      </font>
    </dxf>
    <dxf>
      <font>
        <color theme="1"/>
      </font>
    </dxf>
    <dxf>
      <font>
        <color theme="8" tint="0.39994506668294322"/>
      </font>
    </dxf>
    <dxf>
      <font>
        <color theme="7" tint="-0.24994659260841701"/>
      </font>
    </dxf>
    <dxf>
      <font>
        <color rgb="FF00B0F0"/>
      </font>
    </dxf>
    <dxf>
      <font>
        <color theme="5" tint="-0.24994659260841701"/>
      </font>
    </dxf>
    <dxf>
      <font>
        <color rgb="FFFFC000"/>
      </font>
    </dxf>
    <dxf>
      <font>
        <color rgb="FF7030A0"/>
      </font>
    </dxf>
    <dxf>
      <font>
        <color theme="1"/>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1"/>
  <sheetViews>
    <sheetView topLeftCell="A5" workbookViewId="0">
      <selection activeCell="A21" sqref="A21"/>
    </sheetView>
  </sheetViews>
  <sheetFormatPr baseColWidth="10" defaultColWidth="10.7265625" defaultRowHeight="14.5" x14ac:dyDescent="0.35"/>
  <cols>
    <col min="1" max="1" width="17.81640625" customWidth="1"/>
    <col min="2" max="2" width="16.453125" customWidth="1"/>
    <col min="3" max="3" width="52.453125" bestFit="1" customWidth="1"/>
    <col min="4" max="5" width="19.54296875" customWidth="1"/>
    <col min="6" max="6" width="22.453125" bestFit="1" customWidth="1"/>
    <col min="7" max="7" width="10.81640625" bestFit="1" customWidth="1"/>
    <col min="8" max="8" width="9.1796875"/>
    <col min="9" max="9" width="51.1796875" customWidth="1"/>
  </cols>
  <sheetData>
    <row r="1" spans="1:7" ht="18.5" x14ac:dyDescent="0.45">
      <c r="A1" s="1" t="s">
        <v>0</v>
      </c>
      <c r="B1" s="2" t="s">
        <v>1</v>
      </c>
      <c r="C1" s="3" t="s">
        <v>2</v>
      </c>
      <c r="D1" s="4" t="s">
        <v>3</v>
      </c>
      <c r="E1" s="5"/>
      <c r="F1" s="4" t="s">
        <v>4</v>
      </c>
      <c r="G1" s="6">
        <v>46181</v>
      </c>
    </row>
    <row r="2" spans="1:7" ht="37" x14ac:dyDescent="0.45">
      <c r="A2" s="7" t="s">
        <v>5</v>
      </c>
      <c r="B2" s="8">
        <v>1</v>
      </c>
      <c r="C2" s="28" t="s">
        <v>57</v>
      </c>
      <c r="F2" s="9"/>
      <c r="G2" s="10"/>
    </row>
    <row r="3" spans="1:7" x14ac:dyDescent="0.35">
      <c r="A3" s="11" t="s">
        <v>6</v>
      </c>
      <c r="B3" s="12">
        <v>20</v>
      </c>
      <c r="C3" s="13"/>
      <c r="D3" s="13"/>
      <c r="E3" s="13"/>
      <c r="F3" s="14"/>
      <c r="G3" s="15"/>
    </row>
    <row r="4" spans="1:7" x14ac:dyDescent="0.35">
      <c r="A4" s="16" t="s">
        <v>7</v>
      </c>
      <c r="B4" s="16" t="s">
        <v>8</v>
      </c>
      <c r="C4" s="16" t="s">
        <v>9</v>
      </c>
      <c r="D4" s="16" t="s">
        <v>10</v>
      </c>
      <c r="E4" s="16" t="s">
        <v>11</v>
      </c>
      <c r="F4" s="16" t="s">
        <v>12</v>
      </c>
      <c r="G4" s="16" t="s">
        <v>13</v>
      </c>
    </row>
    <row r="5" spans="1:7" ht="58" x14ac:dyDescent="0.35">
      <c r="A5" s="17" t="s">
        <v>14</v>
      </c>
      <c r="B5" s="18"/>
      <c r="C5" s="18" t="s">
        <v>15</v>
      </c>
      <c r="D5" s="18"/>
      <c r="E5" s="18"/>
      <c r="F5" s="18"/>
      <c r="G5" s="19">
        <v>6.9444444444444441E-3</v>
      </c>
    </row>
    <row r="6" spans="1:7" ht="87" x14ac:dyDescent="0.35">
      <c r="A6" s="22" t="s">
        <v>16</v>
      </c>
      <c r="B6" s="27" t="s">
        <v>17</v>
      </c>
      <c r="C6" s="23" t="s">
        <v>18</v>
      </c>
      <c r="D6" s="18"/>
      <c r="E6" s="18"/>
      <c r="F6" s="23" t="s">
        <v>19</v>
      </c>
      <c r="G6" s="19">
        <v>6.9444444444444441E-3</v>
      </c>
    </row>
    <row r="7" spans="1:7" ht="29" x14ac:dyDescent="0.35">
      <c r="A7" s="20" t="s">
        <v>20</v>
      </c>
      <c r="B7" s="20"/>
      <c r="C7" s="21" t="s">
        <v>21</v>
      </c>
      <c r="D7" s="18"/>
      <c r="E7" s="18"/>
      <c r="F7" s="21" t="s">
        <v>22</v>
      </c>
      <c r="G7" s="19">
        <v>6.9444444444444441E-3</v>
      </c>
    </row>
    <row r="8" spans="1:7" ht="73.5" thickTop="1" thickBot="1" x14ac:dyDescent="0.4">
      <c r="A8" s="22" t="s">
        <v>55</v>
      </c>
      <c r="B8" s="23" t="s">
        <v>24</v>
      </c>
      <c r="C8" s="18" t="s">
        <v>64</v>
      </c>
      <c r="D8" s="18"/>
      <c r="E8" s="18"/>
      <c r="F8" s="18" t="s">
        <v>56</v>
      </c>
      <c r="G8" s="19">
        <v>1.3888888888888888E-2</v>
      </c>
    </row>
    <row r="9" spans="1:7" ht="59" thickTop="1" thickBot="1" x14ac:dyDescent="0.4">
      <c r="A9" s="22" t="s">
        <v>62</v>
      </c>
      <c r="B9" s="23" t="s">
        <v>59</v>
      </c>
      <c r="C9" s="18" t="s">
        <v>31</v>
      </c>
      <c r="D9" s="18"/>
      <c r="E9" s="18"/>
      <c r="F9" s="18"/>
      <c r="G9" s="19">
        <v>6.9444444444444441E-3</v>
      </c>
    </row>
    <row r="10" spans="1:7" ht="30" thickTop="1" thickBot="1" x14ac:dyDescent="0.4">
      <c r="A10" s="22" t="s">
        <v>27</v>
      </c>
      <c r="B10" s="23" t="s">
        <v>28</v>
      </c>
      <c r="C10" s="18" t="s">
        <v>65</v>
      </c>
      <c r="D10" s="18"/>
      <c r="E10" s="18"/>
      <c r="F10" s="18"/>
      <c r="G10" s="19">
        <v>6.9444444444444441E-3</v>
      </c>
    </row>
    <row r="11" spans="1:7" ht="43.5" x14ac:dyDescent="0.35">
      <c r="A11" s="22" t="s">
        <v>63</v>
      </c>
      <c r="B11" s="23" t="s">
        <v>30</v>
      </c>
      <c r="C11" s="18" t="s">
        <v>60</v>
      </c>
      <c r="D11" s="18"/>
      <c r="E11" s="18"/>
      <c r="F11" s="18"/>
      <c r="G11" s="19">
        <v>1.3888888888888888E-2</v>
      </c>
    </row>
    <row r="12" spans="1:7" x14ac:dyDescent="0.35">
      <c r="A12" s="22" t="s">
        <v>66</v>
      </c>
      <c r="B12" s="23" t="s">
        <v>33</v>
      </c>
      <c r="C12" s="18" t="s">
        <v>34</v>
      </c>
      <c r="D12" s="18"/>
      <c r="E12" s="18"/>
      <c r="F12" s="18"/>
      <c r="G12" s="19">
        <v>3.472222222222222E-3</v>
      </c>
    </row>
    <row r="13" spans="1:7" ht="30" thickTop="1" thickBot="1" x14ac:dyDescent="0.4">
      <c r="A13" s="22" t="s">
        <v>29</v>
      </c>
      <c r="B13" s="23" t="s">
        <v>61</v>
      </c>
      <c r="C13" s="18" t="s">
        <v>35</v>
      </c>
      <c r="D13" s="18"/>
      <c r="E13" s="18"/>
      <c r="F13" s="18"/>
      <c r="G13" s="19">
        <v>1.0416666666666666E-2</v>
      </c>
    </row>
    <row r="14" spans="1:7" ht="30" thickTop="1" thickBot="1" x14ac:dyDescent="0.4">
      <c r="A14" s="22" t="s">
        <v>39</v>
      </c>
      <c r="B14" s="23" t="s">
        <v>40</v>
      </c>
      <c r="C14" s="23" t="s">
        <v>41</v>
      </c>
      <c r="D14" s="23"/>
      <c r="E14" s="18"/>
      <c r="F14" s="18"/>
      <c r="G14" s="19">
        <v>3.472222222222222E-3</v>
      </c>
    </row>
    <row r="15" spans="1:7" ht="58" x14ac:dyDescent="0.35">
      <c r="A15" s="22" t="s">
        <v>42</v>
      </c>
      <c r="B15" s="23" t="s">
        <v>43</v>
      </c>
      <c r="C15" s="23" t="s">
        <v>44</v>
      </c>
      <c r="D15" s="23"/>
      <c r="E15" s="18"/>
      <c r="F15" s="18"/>
      <c r="G15" s="19">
        <v>3.472222222222222E-3</v>
      </c>
    </row>
    <row r="16" spans="1:7" x14ac:dyDescent="0.35">
      <c r="A16" s="115" t="s">
        <v>81</v>
      </c>
      <c r="B16" s="116"/>
      <c r="C16" s="116"/>
      <c r="D16" s="117"/>
      <c r="E16" s="5"/>
      <c r="F16" s="25" t="s">
        <v>45</v>
      </c>
      <c r="G16" s="26">
        <f>SUM(G5:G15)</f>
        <v>8.3333333333333343E-2</v>
      </c>
    </row>
    <row r="17" spans="1:4" x14ac:dyDescent="0.35">
      <c r="A17" s="118"/>
      <c r="B17" s="119"/>
      <c r="C17" s="119"/>
      <c r="D17" s="120"/>
    </row>
    <row r="18" spans="1:4" x14ac:dyDescent="0.35">
      <c r="A18" s="118"/>
      <c r="B18" s="119"/>
      <c r="C18" s="119"/>
      <c r="D18" s="120"/>
    </row>
    <row r="19" spans="1:4" x14ac:dyDescent="0.35">
      <c r="A19" s="118"/>
      <c r="B19" s="119"/>
      <c r="C19" s="119"/>
      <c r="D19" s="120"/>
    </row>
    <row r="20" spans="1:4" x14ac:dyDescent="0.35">
      <c r="A20" s="121"/>
      <c r="B20" s="122"/>
      <c r="C20" s="122"/>
      <c r="D20" s="123"/>
    </row>
    <row r="21" spans="1:4" x14ac:dyDescent="0.35">
      <c r="A21" t="s">
        <v>46</v>
      </c>
    </row>
  </sheetData>
  <mergeCells count="1">
    <mergeCell ref="A16:D2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AA307-CB61-4996-BC3A-3CF00B0F6CE4}">
  <dimension ref="A1:G22"/>
  <sheetViews>
    <sheetView workbookViewId="0">
      <selection activeCell="A17" sqref="A17:D21"/>
    </sheetView>
  </sheetViews>
  <sheetFormatPr baseColWidth="10" defaultColWidth="10.7265625" defaultRowHeight="14.5" x14ac:dyDescent="0.35"/>
  <cols>
    <col min="1" max="1" width="17.81640625" customWidth="1"/>
    <col min="2" max="2" width="16.453125" customWidth="1"/>
    <col min="3" max="3" width="52.453125" bestFit="1" customWidth="1"/>
    <col min="4" max="5" width="19.54296875" customWidth="1"/>
    <col min="6" max="6" width="22.453125" bestFit="1" customWidth="1"/>
    <col min="7" max="7" width="10.81640625" bestFit="1" customWidth="1"/>
    <col min="8" max="8" width="9.1796875"/>
    <col min="9" max="9" width="51.1796875" customWidth="1"/>
  </cols>
  <sheetData>
    <row r="1" spans="1:7" ht="18.5" x14ac:dyDescent="0.45">
      <c r="A1" s="1" t="s">
        <v>0</v>
      </c>
      <c r="B1" s="2" t="s">
        <v>1</v>
      </c>
      <c r="C1" s="3" t="s">
        <v>2</v>
      </c>
      <c r="D1" s="4" t="s">
        <v>3</v>
      </c>
      <c r="E1" s="5"/>
      <c r="F1" s="4" t="s">
        <v>4</v>
      </c>
      <c r="G1" s="6">
        <v>46161</v>
      </c>
    </row>
    <row r="2" spans="1:7" ht="37" x14ac:dyDescent="0.45">
      <c r="A2" s="7" t="s">
        <v>5</v>
      </c>
      <c r="B2" s="8">
        <v>2</v>
      </c>
      <c r="C2" s="28" t="s">
        <v>69</v>
      </c>
      <c r="F2" s="9"/>
      <c r="G2" s="10"/>
    </row>
    <row r="3" spans="1:7" x14ac:dyDescent="0.35">
      <c r="A3" s="11" t="s">
        <v>6</v>
      </c>
      <c r="B3" s="12">
        <v>20</v>
      </c>
      <c r="C3" s="13"/>
      <c r="D3" s="13"/>
      <c r="E3" s="13"/>
      <c r="F3" s="14"/>
      <c r="G3" s="15"/>
    </row>
    <row r="4" spans="1:7" x14ac:dyDescent="0.35">
      <c r="A4" s="16" t="s">
        <v>7</v>
      </c>
      <c r="B4" s="16" t="s">
        <v>8</v>
      </c>
      <c r="C4" s="16" t="s">
        <v>9</v>
      </c>
      <c r="D4" s="16" t="s">
        <v>10</v>
      </c>
      <c r="E4" s="16" t="s">
        <v>11</v>
      </c>
      <c r="F4" s="16" t="s">
        <v>12</v>
      </c>
      <c r="G4" s="16" t="s">
        <v>13</v>
      </c>
    </row>
    <row r="5" spans="1:7" ht="64.5" customHeight="1" x14ac:dyDescent="0.35">
      <c r="A5" s="17" t="s">
        <v>14</v>
      </c>
      <c r="B5" s="18"/>
      <c r="C5" s="18" t="s">
        <v>15</v>
      </c>
      <c r="D5" s="18"/>
      <c r="E5" s="18"/>
      <c r="F5" s="18"/>
      <c r="G5" s="19">
        <v>3.472222222222222E-3</v>
      </c>
    </row>
    <row r="6" spans="1:7" ht="95.25" customHeight="1" x14ac:dyDescent="0.35">
      <c r="A6" s="22" t="s">
        <v>16</v>
      </c>
      <c r="B6" s="27" t="s">
        <v>17</v>
      </c>
      <c r="C6" s="23" t="s">
        <v>18</v>
      </c>
      <c r="D6" s="18"/>
      <c r="E6" s="18"/>
      <c r="F6" s="23" t="s">
        <v>19</v>
      </c>
      <c r="G6" s="19">
        <v>3.472222222222222E-3</v>
      </c>
    </row>
    <row r="7" spans="1:7" ht="29" x14ac:dyDescent="0.35">
      <c r="A7" s="20" t="s">
        <v>20</v>
      </c>
      <c r="B7" s="20"/>
      <c r="C7" s="21" t="s">
        <v>21</v>
      </c>
      <c r="D7" s="18"/>
      <c r="E7" s="18"/>
      <c r="F7" s="21" t="s">
        <v>22</v>
      </c>
      <c r="G7" s="19">
        <v>6.9444444444444441E-3</v>
      </c>
    </row>
    <row r="8" spans="1:7" ht="78" customHeight="1" x14ac:dyDescent="0.35">
      <c r="A8" s="22" t="s">
        <v>23</v>
      </c>
      <c r="B8" s="23" t="s">
        <v>24</v>
      </c>
      <c r="C8" s="18" t="s">
        <v>25</v>
      </c>
      <c r="D8" s="18"/>
      <c r="E8" s="18"/>
      <c r="F8" s="18" t="s">
        <v>26</v>
      </c>
      <c r="G8" s="19">
        <v>6.9444444444444441E-3</v>
      </c>
    </row>
    <row r="9" spans="1:7" ht="51" customHeight="1" x14ac:dyDescent="0.35">
      <c r="A9" s="22" t="s">
        <v>48</v>
      </c>
      <c r="B9" s="23" t="s">
        <v>49</v>
      </c>
      <c r="C9" s="18" t="s">
        <v>68</v>
      </c>
      <c r="D9" s="18"/>
      <c r="E9" s="18"/>
      <c r="F9" s="18"/>
      <c r="G9" s="19">
        <v>1.0416666666666666E-2</v>
      </c>
    </row>
    <row r="10" spans="1:7" x14ac:dyDescent="0.35">
      <c r="A10" s="22" t="s">
        <v>32</v>
      </c>
      <c r="B10" s="23" t="s">
        <v>33</v>
      </c>
      <c r="C10" s="18" t="s">
        <v>34</v>
      </c>
      <c r="D10" s="18"/>
      <c r="E10" s="18"/>
      <c r="F10" s="18"/>
      <c r="G10" s="19">
        <v>3.472222222222222E-3</v>
      </c>
    </row>
    <row r="11" spans="1:7" ht="43.5" x14ac:dyDescent="0.35">
      <c r="A11" s="22" t="s">
        <v>58</v>
      </c>
      <c r="B11" s="23"/>
      <c r="C11" s="18"/>
      <c r="D11" s="18"/>
      <c r="E11" s="18"/>
      <c r="F11" s="18"/>
      <c r="G11" s="19">
        <v>1.3888888888888888E-2</v>
      </c>
    </row>
    <row r="12" spans="1:7" ht="87" customHeight="1" x14ac:dyDescent="0.35">
      <c r="A12" s="22" t="s">
        <v>67</v>
      </c>
      <c r="B12" s="23" t="s">
        <v>36</v>
      </c>
      <c r="C12" s="18" t="s">
        <v>37</v>
      </c>
      <c r="D12" s="18"/>
      <c r="E12" s="18"/>
      <c r="F12" s="18"/>
      <c r="G12" s="19">
        <v>6.9444444444444441E-3</v>
      </c>
    </row>
    <row r="13" spans="1:7" ht="58" x14ac:dyDescent="0.35">
      <c r="A13" s="22" t="s">
        <v>51</v>
      </c>
      <c r="B13" s="23"/>
      <c r="C13" s="24" t="s">
        <v>38</v>
      </c>
      <c r="D13" s="18"/>
      <c r="E13" s="18"/>
      <c r="F13" s="18"/>
      <c r="G13" s="19">
        <v>1.0416666666666666E-2</v>
      </c>
    </row>
    <row r="14" spans="1:7" x14ac:dyDescent="0.35">
      <c r="A14" s="22" t="s">
        <v>32</v>
      </c>
      <c r="B14" s="23" t="s">
        <v>33</v>
      </c>
      <c r="C14" s="18" t="s">
        <v>34</v>
      </c>
      <c r="D14" s="18"/>
      <c r="E14" s="18"/>
      <c r="F14" s="18"/>
      <c r="G14" s="19">
        <v>3.472222222222222E-3</v>
      </c>
    </row>
    <row r="15" spans="1:7" ht="39" customHeight="1" x14ac:dyDescent="0.35">
      <c r="A15" s="22" t="s">
        <v>39</v>
      </c>
      <c r="B15" s="23" t="s">
        <v>40</v>
      </c>
      <c r="C15" s="23" t="s">
        <v>41</v>
      </c>
      <c r="D15" s="23"/>
      <c r="E15" s="18"/>
      <c r="F15" s="18"/>
      <c r="G15" s="19">
        <v>3.472222222222222E-3</v>
      </c>
    </row>
    <row r="16" spans="1:7" ht="58" x14ac:dyDescent="0.35">
      <c r="A16" s="22" t="s">
        <v>42</v>
      </c>
      <c r="B16" s="23" t="s">
        <v>43</v>
      </c>
      <c r="C16" s="23" t="s">
        <v>44</v>
      </c>
      <c r="D16" s="23"/>
      <c r="E16" s="18"/>
      <c r="F16" s="18"/>
      <c r="G16" s="19">
        <v>3.472222222222222E-3</v>
      </c>
    </row>
    <row r="17" spans="1:7" x14ac:dyDescent="0.35">
      <c r="A17" s="115" t="s">
        <v>82</v>
      </c>
      <c r="B17" s="116"/>
      <c r="C17" s="116"/>
      <c r="D17" s="117"/>
      <c r="E17" s="5"/>
      <c r="F17" s="25" t="s">
        <v>45</v>
      </c>
      <c r="G17" s="26">
        <f>SUM(G5:G16)</f>
        <v>7.6388888888888895E-2</v>
      </c>
    </row>
    <row r="18" spans="1:7" x14ac:dyDescent="0.35">
      <c r="A18" s="118"/>
      <c r="B18" s="119"/>
      <c r="C18" s="119"/>
      <c r="D18" s="120"/>
    </row>
    <row r="19" spans="1:7" x14ac:dyDescent="0.35">
      <c r="A19" s="118"/>
      <c r="B19" s="119"/>
      <c r="C19" s="119"/>
      <c r="D19" s="120"/>
    </row>
    <row r="20" spans="1:7" x14ac:dyDescent="0.35">
      <c r="A20" s="118"/>
      <c r="B20" s="119"/>
      <c r="C20" s="119"/>
      <c r="D20" s="120"/>
    </row>
    <row r="21" spans="1:7" x14ac:dyDescent="0.35">
      <c r="A21" s="121"/>
      <c r="B21" s="122"/>
      <c r="C21" s="122"/>
      <c r="D21" s="123"/>
    </row>
    <row r="22" spans="1:7" x14ac:dyDescent="0.35">
      <c r="A22" t="s">
        <v>46</v>
      </c>
    </row>
  </sheetData>
  <mergeCells count="1">
    <mergeCell ref="A17:D2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06ADE-D721-4233-A8CE-325D441961C4}">
  <dimension ref="A1:G20"/>
  <sheetViews>
    <sheetView topLeftCell="A5" workbookViewId="0">
      <selection activeCell="C12" sqref="C12"/>
    </sheetView>
  </sheetViews>
  <sheetFormatPr baseColWidth="10" defaultColWidth="10.7265625" defaultRowHeight="14.5" x14ac:dyDescent="0.35"/>
  <cols>
    <col min="1" max="1" width="17.81640625" customWidth="1"/>
    <col min="2" max="2" width="16.453125" customWidth="1"/>
    <col min="3" max="3" width="52.453125" bestFit="1" customWidth="1"/>
    <col min="4" max="5" width="19.54296875" customWidth="1"/>
    <col min="6" max="6" width="22.453125" bestFit="1" customWidth="1"/>
    <col min="7" max="7" width="10.81640625" bestFit="1" customWidth="1"/>
    <col min="8" max="8" width="9.1796875"/>
    <col min="9" max="9" width="51.1796875" customWidth="1"/>
  </cols>
  <sheetData>
    <row r="1" spans="1:7" ht="18.5" x14ac:dyDescent="0.45">
      <c r="A1" s="1" t="s">
        <v>0</v>
      </c>
      <c r="B1" s="2" t="s">
        <v>1</v>
      </c>
      <c r="C1" s="3" t="s">
        <v>2</v>
      </c>
      <c r="D1" s="4" t="s">
        <v>3</v>
      </c>
      <c r="E1" s="5"/>
      <c r="F1" s="4" t="s">
        <v>4</v>
      </c>
      <c r="G1" s="6">
        <v>46184</v>
      </c>
    </row>
    <row r="2" spans="1:7" ht="37" x14ac:dyDescent="0.45">
      <c r="A2" s="7" t="s">
        <v>5</v>
      </c>
      <c r="B2" s="8">
        <v>3</v>
      </c>
      <c r="C2" s="28" t="s">
        <v>70</v>
      </c>
      <c r="F2" s="9"/>
      <c r="G2" s="10"/>
    </row>
    <row r="3" spans="1:7" x14ac:dyDescent="0.35">
      <c r="A3" s="11" t="s">
        <v>6</v>
      </c>
      <c r="B3" s="12">
        <v>20</v>
      </c>
      <c r="C3" s="13"/>
      <c r="D3" s="13"/>
      <c r="E3" s="13"/>
      <c r="F3" s="14"/>
      <c r="G3" s="15"/>
    </row>
    <row r="4" spans="1:7" x14ac:dyDescent="0.35">
      <c r="A4" s="16" t="s">
        <v>7</v>
      </c>
      <c r="B4" s="16" t="s">
        <v>8</v>
      </c>
      <c r="C4" s="16" t="s">
        <v>9</v>
      </c>
      <c r="D4" s="16" t="s">
        <v>10</v>
      </c>
      <c r="E4" s="16" t="s">
        <v>11</v>
      </c>
      <c r="F4" s="16" t="s">
        <v>12</v>
      </c>
      <c r="G4" s="16" t="s">
        <v>13</v>
      </c>
    </row>
    <row r="5" spans="1:7" ht="64.5" customHeight="1" thickTop="1" thickBot="1" x14ac:dyDescent="0.4">
      <c r="A5" s="17" t="s">
        <v>14</v>
      </c>
      <c r="B5" s="18"/>
      <c r="C5" s="18" t="s">
        <v>15</v>
      </c>
      <c r="D5" s="18"/>
      <c r="E5" s="18"/>
      <c r="F5" s="18"/>
      <c r="G5" s="19">
        <v>6.9444444444444441E-3</v>
      </c>
    </row>
    <row r="6" spans="1:7" ht="30" thickTop="1" thickBot="1" x14ac:dyDescent="0.4">
      <c r="A6" s="20" t="s">
        <v>20</v>
      </c>
      <c r="B6" s="20"/>
      <c r="C6" s="21" t="s">
        <v>21</v>
      </c>
      <c r="D6" s="18"/>
      <c r="E6" s="18"/>
      <c r="F6" s="21" t="s">
        <v>22</v>
      </c>
      <c r="G6" s="19">
        <v>6.9444444444444441E-3</v>
      </c>
    </row>
    <row r="7" spans="1:7" ht="78" customHeight="1" thickTop="1" thickBot="1" x14ac:dyDescent="0.4">
      <c r="A7" s="22" t="s">
        <v>23</v>
      </c>
      <c r="B7" s="23" t="s">
        <v>24</v>
      </c>
      <c r="C7" s="18" t="s">
        <v>147</v>
      </c>
      <c r="D7" s="18"/>
      <c r="E7" s="18"/>
      <c r="F7" s="18" t="s">
        <v>26</v>
      </c>
      <c r="G7" s="19">
        <v>1.0416666666666666E-2</v>
      </c>
    </row>
    <row r="8" spans="1:7" ht="78" customHeight="1" thickTop="1" thickBot="1" x14ac:dyDescent="0.4">
      <c r="A8" s="22" t="s">
        <v>74</v>
      </c>
      <c r="B8" s="23" t="s">
        <v>24</v>
      </c>
      <c r="C8" s="18" t="s">
        <v>75</v>
      </c>
      <c r="D8" s="18"/>
      <c r="E8" s="18"/>
      <c r="F8" s="18" t="s">
        <v>76</v>
      </c>
      <c r="G8" s="19">
        <v>6.9444444444444441E-3</v>
      </c>
    </row>
    <row r="9" spans="1:7" ht="30" thickTop="1" thickBot="1" x14ac:dyDescent="0.4">
      <c r="A9" s="22" t="s">
        <v>51</v>
      </c>
      <c r="B9" s="23"/>
      <c r="C9" s="24" t="s">
        <v>146</v>
      </c>
      <c r="D9" s="18"/>
      <c r="E9" s="18"/>
      <c r="F9" s="18"/>
      <c r="G9" s="19">
        <v>6.9444444444444441E-3</v>
      </c>
    </row>
    <row r="10" spans="1:7" ht="15.5" thickTop="1" thickBot="1" x14ac:dyDescent="0.4">
      <c r="A10" s="22" t="s">
        <v>32</v>
      </c>
      <c r="B10" s="23" t="s">
        <v>33</v>
      </c>
      <c r="C10" s="18" t="s">
        <v>34</v>
      </c>
      <c r="D10" s="18"/>
      <c r="E10" s="18"/>
      <c r="F10" s="18"/>
      <c r="G10" s="19">
        <v>3.472222222222222E-3</v>
      </c>
    </row>
    <row r="11" spans="1:7" ht="50.25" customHeight="1" thickTop="1" thickBot="1" x14ac:dyDescent="0.4">
      <c r="A11" s="22" t="s">
        <v>50</v>
      </c>
      <c r="B11" s="23" t="s">
        <v>52</v>
      </c>
      <c r="C11" s="18" t="s">
        <v>148</v>
      </c>
      <c r="D11" s="18"/>
      <c r="E11" s="18"/>
      <c r="F11" s="18"/>
      <c r="G11" s="19">
        <v>1.0416666666666666E-2</v>
      </c>
    </row>
    <row r="12" spans="1:7" ht="146" thickTop="1" thickBot="1" x14ac:dyDescent="0.4">
      <c r="A12" s="22" t="s">
        <v>71</v>
      </c>
      <c r="B12" s="23" t="s">
        <v>72</v>
      </c>
      <c r="C12" s="18" t="s">
        <v>73</v>
      </c>
      <c r="D12" s="18"/>
      <c r="E12" s="18"/>
      <c r="F12" s="18"/>
      <c r="G12" s="19">
        <v>2.4305555555555556E-2</v>
      </c>
    </row>
    <row r="13" spans="1:7" ht="39" customHeight="1" thickTop="1" thickBot="1" x14ac:dyDescent="0.4">
      <c r="A13" s="22" t="s">
        <v>39</v>
      </c>
      <c r="B13" s="23" t="s">
        <v>40</v>
      </c>
      <c r="C13" s="23" t="s">
        <v>41</v>
      </c>
      <c r="D13" s="23"/>
      <c r="E13" s="18"/>
      <c r="F13" s="18"/>
      <c r="G13" s="19">
        <v>3.472222222222222E-3</v>
      </c>
    </row>
    <row r="14" spans="1:7" ht="74.25" customHeight="1" x14ac:dyDescent="0.35">
      <c r="A14" s="22" t="s">
        <v>42</v>
      </c>
      <c r="B14" s="23" t="s">
        <v>43</v>
      </c>
      <c r="C14" s="23" t="s">
        <v>44</v>
      </c>
      <c r="D14" s="23"/>
      <c r="E14" s="18"/>
      <c r="F14" s="18"/>
      <c r="G14" s="19">
        <v>3.472222222222222E-3</v>
      </c>
    </row>
    <row r="15" spans="1:7" x14ac:dyDescent="0.35">
      <c r="A15" s="115" t="s">
        <v>117</v>
      </c>
      <c r="B15" s="116"/>
      <c r="C15" s="116"/>
      <c r="D15" s="117"/>
      <c r="E15" s="5"/>
      <c r="F15" s="25" t="s">
        <v>45</v>
      </c>
      <c r="G15" s="26">
        <f>SUM(G5:G14)</f>
        <v>8.3333333333333329E-2</v>
      </c>
    </row>
    <row r="16" spans="1:7" x14ac:dyDescent="0.35">
      <c r="A16" s="118"/>
      <c r="B16" s="119"/>
      <c r="C16" s="119"/>
      <c r="D16" s="120"/>
    </row>
    <row r="17" spans="1:4" x14ac:dyDescent="0.35">
      <c r="A17" s="118"/>
      <c r="B17" s="119"/>
      <c r="C17" s="119"/>
      <c r="D17" s="120"/>
    </row>
    <row r="18" spans="1:4" x14ac:dyDescent="0.35">
      <c r="A18" s="118"/>
      <c r="B18" s="119"/>
      <c r="C18" s="119"/>
      <c r="D18" s="120"/>
    </row>
    <row r="19" spans="1:4" x14ac:dyDescent="0.35">
      <c r="A19" s="121"/>
      <c r="B19" s="122"/>
      <c r="C19" s="122"/>
      <c r="D19" s="123"/>
    </row>
    <row r="20" spans="1:4" x14ac:dyDescent="0.35">
      <c r="A20" t="s">
        <v>46</v>
      </c>
    </row>
  </sheetData>
  <mergeCells count="1">
    <mergeCell ref="A15:D1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51638-D525-426C-A6A8-BAD3E0A4DEC0}">
  <sheetPr>
    <pageSetUpPr fitToPage="1"/>
  </sheetPr>
  <dimension ref="A1:M34"/>
  <sheetViews>
    <sheetView workbookViewId="0">
      <selection activeCell="M22" sqref="A1:M22"/>
    </sheetView>
  </sheetViews>
  <sheetFormatPr baseColWidth="10" defaultColWidth="9.1796875" defaultRowHeight="14.5" x14ac:dyDescent="0.35"/>
  <cols>
    <col min="1" max="1" width="8.453125" customWidth="1"/>
    <col min="2" max="2" width="7.453125" customWidth="1"/>
    <col min="3" max="10" width="10.54296875" customWidth="1"/>
    <col min="11" max="12" width="1.453125" customWidth="1"/>
    <col min="13" max="13" width="15.08984375" customWidth="1"/>
  </cols>
  <sheetData>
    <row r="1" spans="1:13" ht="38.5" thickTop="1" thickBot="1" x14ac:dyDescent="0.4">
      <c r="A1" s="136" t="s">
        <v>83</v>
      </c>
      <c r="B1" s="137"/>
      <c r="C1" s="38" t="s">
        <v>84</v>
      </c>
      <c r="D1" s="39" t="s">
        <v>143</v>
      </c>
      <c r="E1" s="39" t="s">
        <v>85</v>
      </c>
      <c r="F1" s="40" t="s">
        <v>86</v>
      </c>
      <c r="G1" s="39" t="s">
        <v>87</v>
      </c>
      <c r="H1" s="39" t="s">
        <v>88</v>
      </c>
      <c r="I1" s="39" t="s">
        <v>89</v>
      </c>
      <c r="J1" s="39" t="s">
        <v>90</v>
      </c>
      <c r="K1" s="41"/>
      <c r="L1" s="42"/>
      <c r="M1" s="138" t="s">
        <v>91</v>
      </c>
    </row>
    <row r="2" spans="1:13" ht="39.5" thickTop="1" x14ac:dyDescent="0.35">
      <c r="A2" s="141"/>
      <c r="B2" s="142"/>
      <c r="C2" s="43" t="s">
        <v>92</v>
      </c>
      <c r="D2" s="44" t="s">
        <v>144</v>
      </c>
      <c r="E2" s="44" t="s">
        <v>93</v>
      </c>
      <c r="F2" s="44" t="s">
        <v>94</v>
      </c>
      <c r="G2" s="44" t="s">
        <v>95</v>
      </c>
      <c r="H2" s="45" t="s">
        <v>96</v>
      </c>
      <c r="I2" s="45" t="s">
        <v>97</v>
      </c>
      <c r="J2" s="45" t="s">
        <v>98</v>
      </c>
      <c r="K2" s="46"/>
      <c r="L2" s="44"/>
      <c r="M2" s="139"/>
    </row>
    <row r="3" spans="1:13" ht="15" thickBot="1" x14ac:dyDescent="0.4">
      <c r="A3" s="143" t="s">
        <v>99</v>
      </c>
      <c r="B3" s="144"/>
      <c r="C3" s="145"/>
      <c r="D3" s="146" t="s">
        <v>100</v>
      </c>
      <c r="E3" s="147"/>
      <c r="F3" s="147"/>
      <c r="G3" s="147"/>
      <c r="H3" s="147"/>
      <c r="I3" s="147"/>
      <c r="J3" s="147"/>
      <c r="L3" s="47"/>
      <c r="M3" s="140"/>
    </row>
    <row r="4" spans="1:13" ht="31.5" customHeight="1" x14ac:dyDescent="0.35">
      <c r="A4" s="148"/>
      <c r="B4" s="149"/>
      <c r="C4" s="150"/>
      <c r="D4" s="48"/>
      <c r="E4" s="48"/>
      <c r="F4" s="48"/>
      <c r="G4" s="48"/>
      <c r="H4" s="48"/>
      <c r="I4" s="48"/>
      <c r="J4" s="49"/>
      <c r="K4" s="50"/>
      <c r="L4" s="51"/>
      <c r="M4" s="52"/>
    </row>
    <row r="5" spans="1:13" ht="31.5" customHeight="1" x14ac:dyDescent="0.35">
      <c r="A5" s="127"/>
      <c r="B5" s="128"/>
      <c r="C5" s="129"/>
      <c r="D5" s="48"/>
      <c r="E5" s="48"/>
      <c r="F5" s="48"/>
      <c r="G5" s="48"/>
      <c r="H5" s="48"/>
      <c r="I5" s="48"/>
      <c r="J5" s="49"/>
      <c r="K5" s="50"/>
      <c r="L5" s="51"/>
      <c r="M5" s="52"/>
    </row>
    <row r="6" spans="1:13" ht="31.5" customHeight="1" x14ac:dyDescent="0.35">
      <c r="A6" s="127"/>
      <c r="B6" s="128"/>
      <c r="C6" s="129"/>
      <c r="D6" s="48"/>
      <c r="E6" s="48"/>
      <c r="F6" s="48"/>
      <c r="G6" s="48"/>
      <c r="H6" s="48"/>
      <c r="I6" s="48"/>
      <c r="J6" s="49"/>
      <c r="K6" s="50"/>
      <c r="L6" s="51"/>
      <c r="M6" s="52"/>
    </row>
    <row r="7" spans="1:13" ht="31.5" customHeight="1" x14ac:dyDescent="0.35">
      <c r="A7" s="127"/>
      <c r="B7" s="128"/>
      <c r="C7" s="129"/>
      <c r="D7" s="48"/>
      <c r="E7" s="48"/>
      <c r="F7" s="48"/>
      <c r="G7" s="48"/>
      <c r="H7" s="48"/>
      <c r="I7" s="48"/>
      <c r="J7" s="49"/>
      <c r="K7" s="50"/>
      <c r="L7" s="51"/>
      <c r="M7" s="52"/>
    </row>
    <row r="8" spans="1:13" ht="31.5" customHeight="1" x14ac:dyDescent="0.35">
      <c r="A8" s="127"/>
      <c r="B8" s="128"/>
      <c r="C8" s="129"/>
      <c r="D8" s="53"/>
      <c r="E8" s="53"/>
      <c r="F8" s="53"/>
      <c r="G8" s="53"/>
      <c r="H8" s="53"/>
      <c r="I8" s="53"/>
      <c r="J8" s="54"/>
      <c r="K8" s="50"/>
      <c r="L8" s="51"/>
      <c r="M8" s="52"/>
    </row>
    <row r="9" spans="1:13" ht="31.5" customHeight="1" x14ac:dyDescent="0.35">
      <c r="A9" s="127"/>
      <c r="B9" s="128"/>
      <c r="C9" s="129"/>
      <c r="D9" s="53"/>
      <c r="E9" s="53"/>
      <c r="F9" s="53"/>
      <c r="G9" s="53"/>
      <c r="H9" s="53"/>
      <c r="I9" s="53"/>
      <c r="J9" s="55"/>
      <c r="K9" s="50"/>
      <c r="L9" s="51"/>
      <c r="M9" s="52"/>
    </row>
    <row r="10" spans="1:13" ht="31.5" customHeight="1" x14ac:dyDescent="0.35">
      <c r="A10" s="127"/>
      <c r="B10" s="128"/>
      <c r="C10" s="129"/>
      <c r="D10" s="53"/>
      <c r="E10" s="53"/>
      <c r="F10" s="53"/>
      <c r="G10" s="53"/>
      <c r="H10" s="53"/>
      <c r="I10" s="53"/>
      <c r="J10" s="55"/>
      <c r="K10" s="50"/>
      <c r="L10" s="51"/>
      <c r="M10" s="52"/>
    </row>
    <row r="11" spans="1:13" ht="31.5" customHeight="1" x14ac:dyDescent="0.35">
      <c r="A11" s="127"/>
      <c r="B11" s="128"/>
      <c r="C11" s="129"/>
      <c r="D11" s="53"/>
      <c r="E11" s="53"/>
      <c r="F11" s="53"/>
      <c r="G11" s="53"/>
      <c r="H11" s="53"/>
      <c r="I11" s="53"/>
      <c r="J11" s="54"/>
      <c r="K11" s="50"/>
      <c r="L11" s="51"/>
      <c r="M11" s="52"/>
    </row>
    <row r="12" spans="1:13" ht="31.5" customHeight="1" x14ac:dyDescent="0.35">
      <c r="A12" s="127"/>
      <c r="B12" s="128"/>
      <c r="C12" s="129"/>
      <c r="D12" s="53"/>
      <c r="E12" s="53"/>
      <c r="F12" s="53"/>
      <c r="G12" s="53"/>
      <c r="H12" s="53"/>
      <c r="I12" s="53"/>
      <c r="J12" s="54"/>
      <c r="K12" s="50"/>
      <c r="L12" s="51"/>
      <c r="M12" s="52"/>
    </row>
    <row r="13" spans="1:13" ht="31.5" customHeight="1" x14ac:dyDescent="0.35">
      <c r="A13" s="127"/>
      <c r="B13" s="128"/>
      <c r="C13" s="129"/>
      <c r="D13" s="53"/>
      <c r="E13" s="53"/>
      <c r="F13" s="53"/>
      <c r="G13" s="53"/>
      <c r="H13" s="53"/>
      <c r="I13" s="53"/>
      <c r="J13" s="55"/>
      <c r="K13" s="50"/>
      <c r="L13" s="51"/>
      <c r="M13" s="52"/>
    </row>
    <row r="14" spans="1:13" ht="31.5" customHeight="1" x14ac:dyDescent="0.35">
      <c r="A14" s="127"/>
      <c r="B14" s="128"/>
      <c r="C14" s="129"/>
      <c r="D14" s="53"/>
      <c r="E14" s="53"/>
      <c r="F14" s="53"/>
      <c r="G14" s="53"/>
      <c r="H14" s="53"/>
      <c r="I14" s="53"/>
      <c r="J14" s="55"/>
      <c r="K14" s="50"/>
      <c r="L14" s="51"/>
      <c r="M14" s="52"/>
    </row>
    <row r="15" spans="1:13" ht="31.5" customHeight="1" x14ac:dyDescent="0.35">
      <c r="A15" s="127"/>
      <c r="B15" s="128"/>
      <c r="C15" s="129"/>
      <c r="D15" s="53"/>
      <c r="E15" s="53"/>
      <c r="F15" s="53"/>
      <c r="G15" s="53"/>
      <c r="H15" s="53"/>
      <c r="I15" s="53"/>
      <c r="J15" s="55"/>
      <c r="K15" s="56"/>
      <c r="L15" s="51"/>
      <c r="M15" s="52"/>
    </row>
    <row r="16" spans="1:13" ht="31.5" customHeight="1" x14ac:dyDescent="0.35">
      <c r="A16" s="127"/>
      <c r="B16" s="128"/>
      <c r="C16" s="129"/>
      <c r="D16" s="57"/>
      <c r="E16" s="57"/>
      <c r="F16" s="57"/>
      <c r="G16" s="57"/>
      <c r="H16" s="57"/>
      <c r="I16" s="57"/>
      <c r="J16" s="58"/>
      <c r="K16" s="56"/>
      <c r="L16" s="51"/>
      <c r="M16" s="59"/>
    </row>
    <row r="17" spans="1:13" ht="31.5" customHeight="1" x14ac:dyDescent="0.35">
      <c r="A17" s="127"/>
      <c r="B17" s="128"/>
      <c r="C17" s="129"/>
      <c r="D17" s="57"/>
      <c r="E17" s="57"/>
      <c r="F17" s="57"/>
      <c r="G17" s="57"/>
      <c r="H17" s="57"/>
      <c r="I17" s="57"/>
      <c r="J17" s="58"/>
      <c r="K17" s="56"/>
      <c r="L17" s="51"/>
      <c r="M17" s="59"/>
    </row>
    <row r="18" spans="1:13" ht="31.5" customHeight="1" x14ac:dyDescent="0.35">
      <c r="A18" s="127"/>
      <c r="B18" s="128"/>
      <c r="C18" s="129"/>
      <c r="D18" s="57"/>
      <c r="E18" s="57"/>
      <c r="F18" s="57"/>
      <c r="G18" s="57"/>
      <c r="H18" s="57"/>
      <c r="I18" s="57"/>
      <c r="J18" s="58"/>
      <c r="K18" s="56"/>
      <c r="L18" s="51"/>
      <c r="M18" s="59"/>
    </row>
    <row r="19" spans="1:13" ht="30" customHeight="1" x14ac:dyDescent="0.35">
      <c r="A19" s="127"/>
      <c r="B19" s="128"/>
      <c r="C19" s="129"/>
      <c r="D19" s="57"/>
      <c r="E19" s="57"/>
      <c r="F19" s="57"/>
      <c r="G19" s="57"/>
      <c r="H19" s="57"/>
      <c r="I19" s="57"/>
      <c r="J19" s="58"/>
      <c r="K19" s="56"/>
      <c r="L19" s="51"/>
      <c r="M19" s="59"/>
    </row>
    <row r="20" spans="1:13" ht="30" customHeight="1" thickBot="1" x14ac:dyDescent="0.4">
      <c r="A20" s="130"/>
      <c r="B20" s="131"/>
      <c r="C20" s="132"/>
      <c r="D20" s="60"/>
      <c r="E20" s="60"/>
      <c r="F20" s="60"/>
      <c r="G20" s="60"/>
      <c r="H20" s="60"/>
      <c r="I20" s="60"/>
      <c r="J20" s="61"/>
      <c r="K20" s="50"/>
      <c r="L20" s="51"/>
      <c r="M20" s="62"/>
    </row>
    <row r="21" spans="1:13" ht="15" thickBot="1" x14ac:dyDescent="0.4">
      <c r="A21" s="133" t="s">
        <v>145</v>
      </c>
      <c r="B21" s="134"/>
      <c r="C21" s="134"/>
      <c r="D21" s="134"/>
      <c r="E21" s="134"/>
      <c r="F21" s="134"/>
      <c r="G21" s="134"/>
      <c r="H21" s="134"/>
      <c r="I21" s="134"/>
      <c r="J21" s="134"/>
      <c r="K21" s="63"/>
    </row>
    <row r="22" spans="1:13" ht="15" thickBot="1" x14ac:dyDescent="0.4">
      <c r="A22" s="135"/>
      <c r="B22" s="135"/>
      <c r="C22" s="135"/>
      <c r="D22" s="135"/>
      <c r="E22" s="135"/>
      <c r="F22" s="135"/>
      <c r="G22" s="135"/>
      <c r="H22" s="135"/>
      <c r="I22" s="135"/>
      <c r="J22" s="135"/>
      <c r="K22" s="125"/>
      <c r="L22" s="126"/>
      <c r="M22" s="64"/>
    </row>
    <row r="23" spans="1:13" x14ac:dyDescent="0.35">
      <c r="A23" s="124"/>
      <c r="B23" s="124"/>
      <c r="C23" s="65"/>
      <c r="F23" s="56"/>
    </row>
    <row r="24" spans="1:13" x14ac:dyDescent="0.35">
      <c r="A24" s="124"/>
      <c r="B24" s="124"/>
      <c r="C24" s="65"/>
      <c r="F24" s="56"/>
    </row>
    <row r="25" spans="1:13" x14ac:dyDescent="0.35">
      <c r="A25" s="124"/>
      <c r="B25" s="124"/>
      <c r="C25" s="65"/>
      <c r="F25" s="56"/>
    </row>
    <row r="26" spans="1:13" x14ac:dyDescent="0.35">
      <c r="A26" s="124"/>
      <c r="B26" s="124"/>
      <c r="C26" s="65"/>
      <c r="F26" s="56"/>
    </row>
    <row r="27" spans="1:13" x14ac:dyDescent="0.35">
      <c r="A27" s="124"/>
      <c r="B27" s="124"/>
      <c r="C27" s="65"/>
      <c r="F27" s="56"/>
    </row>
    <row r="28" spans="1:13" x14ac:dyDescent="0.35">
      <c r="A28" s="124"/>
      <c r="B28" s="124"/>
      <c r="C28" s="65"/>
      <c r="F28" s="56"/>
    </row>
    <row r="29" spans="1:13" x14ac:dyDescent="0.35">
      <c r="A29" s="124"/>
      <c r="B29" s="124"/>
      <c r="C29" s="65"/>
      <c r="F29" s="56"/>
    </row>
    <row r="30" spans="1:13" x14ac:dyDescent="0.35">
      <c r="A30" s="124"/>
      <c r="B30" s="124"/>
      <c r="C30" s="65"/>
    </row>
    <row r="31" spans="1:13" x14ac:dyDescent="0.35">
      <c r="A31" s="124"/>
      <c r="B31" s="124"/>
      <c r="C31" s="65"/>
    </row>
    <row r="32" spans="1:13" x14ac:dyDescent="0.35">
      <c r="A32" s="124"/>
      <c r="B32" s="124"/>
      <c r="C32" s="65"/>
    </row>
    <row r="33" spans="1:3" x14ac:dyDescent="0.35">
      <c r="A33" s="124"/>
      <c r="B33" s="124"/>
      <c r="C33" s="65"/>
    </row>
    <row r="34" spans="1:3" x14ac:dyDescent="0.35">
      <c r="A34" s="124"/>
      <c r="B34" s="124"/>
      <c r="C34" s="65"/>
    </row>
  </sheetData>
  <mergeCells count="36">
    <mergeCell ref="A10:C10"/>
    <mergeCell ref="A1:B1"/>
    <mergeCell ref="M1:M3"/>
    <mergeCell ref="A2:B2"/>
    <mergeCell ref="A3:C3"/>
    <mergeCell ref="D3:J3"/>
    <mergeCell ref="A4:C4"/>
    <mergeCell ref="A5:C5"/>
    <mergeCell ref="A6:C6"/>
    <mergeCell ref="A7:C7"/>
    <mergeCell ref="A8:C8"/>
    <mergeCell ref="A9:C9"/>
    <mergeCell ref="K22:L22"/>
    <mergeCell ref="A11:C11"/>
    <mergeCell ref="A12:C12"/>
    <mergeCell ref="A13:C13"/>
    <mergeCell ref="A14:C14"/>
    <mergeCell ref="A15:C15"/>
    <mergeCell ref="A16:C16"/>
    <mergeCell ref="A17:C17"/>
    <mergeCell ref="A18:C18"/>
    <mergeCell ref="A19:C19"/>
    <mergeCell ref="A20:C20"/>
    <mergeCell ref="A21:J22"/>
    <mergeCell ref="A34:B34"/>
    <mergeCell ref="A23:B23"/>
    <mergeCell ref="A24:B24"/>
    <mergeCell ref="A25:B25"/>
    <mergeCell ref="A26:B26"/>
    <mergeCell ref="A27:B27"/>
    <mergeCell ref="A28:B28"/>
    <mergeCell ref="A29:B29"/>
    <mergeCell ref="A30:B30"/>
    <mergeCell ref="A31:B31"/>
    <mergeCell ref="A32:B32"/>
    <mergeCell ref="A33:B33"/>
  </mergeCells>
  <pageMargins left="0.7" right="0.7" top="0.75" bottom="0.75" header="0.3" footer="0.3"/>
  <pageSetup paperSize="9" scale="73"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4D865-F688-4E9D-A03D-8137A54BE8A6}">
  <dimension ref="A1:G18"/>
  <sheetViews>
    <sheetView workbookViewId="0">
      <selection activeCell="A13" sqref="A13:D17"/>
    </sheetView>
  </sheetViews>
  <sheetFormatPr baseColWidth="10" defaultColWidth="10.7265625" defaultRowHeight="14.5" x14ac:dyDescent="0.35"/>
  <cols>
    <col min="1" max="1" width="17.81640625" customWidth="1"/>
    <col min="2" max="2" width="16.453125" customWidth="1"/>
    <col min="3" max="3" width="52.453125" bestFit="1" customWidth="1"/>
    <col min="4" max="5" width="19.54296875" customWidth="1"/>
    <col min="6" max="6" width="22.453125" bestFit="1" customWidth="1"/>
    <col min="7" max="7" width="10.81640625" bestFit="1" customWidth="1"/>
    <col min="8" max="8" width="9.1796875"/>
    <col min="9" max="9" width="51.1796875" customWidth="1"/>
  </cols>
  <sheetData>
    <row r="1" spans="1:7" ht="18.5" x14ac:dyDescent="0.45">
      <c r="A1" s="1" t="s">
        <v>0</v>
      </c>
      <c r="B1" s="2" t="s">
        <v>1</v>
      </c>
      <c r="C1" s="3" t="s">
        <v>2</v>
      </c>
      <c r="D1" s="4" t="s">
        <v>3</v>
      </c>
      <c r="E1" s="5"/>
      <c r="F1" s="4" t="s">
        <v>4</v>
      </c>
      <c r="G1" s="6">
        <v>46164</v>
      </c>
    </row>
    <row r="2" spans="1:7" ht="37" x14ac:dyDescent="0.45">
      <c r="A2" s="7" t="s">
        <v>5</v>
      </c>
      <c r="B2" s="8">
        <v>4</v>
      </c>
      <c r="C2" s="28" t="s">
        <v>77</v>
      </c>
      <c r="F2" s="9"/>
      <c r="G2" s="10"/>
    </row>
    <row r="3" spans="1:7" x14ac:dyDescent="0.35">
      <c r="A3" s="11" t="s">
        <v>6</v>
      </c>
      <c r="B3" s="12">
        <v>20</v>
      </c>
      <c r="C3" s="13"/>
      <c r="D3" s="13"/>
      <c r="E3" s="13"/>
      <c r="F3" s="14"/>
      <c r="G3" s="15"/>
    </row>
    <row r="4" spans="1:7" x14ac:dyDescent="0.35">
      <c r="A4" s="16" t="s">
        <v>7</v>
      </c>
      <c r="B4" s="16" t="s">
        <v>8</v>
      </c>
      <c r="C4" s="16" t="s">
        <v>9</v>
      </c>
      <c r="D4" s="16" t="s">
        <v>10</v>
      </c>
      <c r="E4" s="16" t="s">
        <v>11</v>
      </c>
      <c r="F4" s="16" t="s">
        <v>12</v>
      </c>
      <c r="G4" s="16" t="s">
        <v>13</v>
      </c>
    </row>
    <row r="5" spans="1:7" ht="64.5" customHeight="1" x14ac:dyDescent="0.35">
      <c r="A5" s="17" t="s">
        <v>14</v>
      </c>
      <c r="B5" s="18"/>
      <c r="C5" s="18" t="s">
        <v>15</v>
      </c>
      <c r="D5" s="18"/>
      <c r="E5" s="18"/>
      <c r="F5" s="18"/>
      <c r="G5" s="19">
        <v>3.472222222222222E-3</v>
      </c>
    </row>
    <row r="6" spans="1:7" ht="95.25" customHeight="1" x14ac:dyDescent="0.35">
      <c r="A6" s="22" t="s">
        <v>16</v>
      </c>
      <c r="B6" s="27" t="s">
        <v>17</v>
      </c>
      <c r="C6" s="23" t="s">
        <v>18</v>
      </c>
      <c r="D6" s="18"/>
      <c r="E6" s="18"/>
      <c r="F6" s="23" t="s">
        <v>19</v>
      </c>
      <c r="G6" s="19">
        <v>3.472222222222222E-3</v>
      </c>
    </row>
    <row r="7" spans="1:7" ht="29" x14ac:dyDescent="0.35">
      <c r="A7" s="20" t="s">
        <v>20</v>
      </c>
      <c r="B7" s="20"/>
      <c r="C7" s="21" t="s">
        <v>47</v>
      </c>
      <c r="D7" s="18"/>
      <c r="E7" s="18"/>
      <c r="F7" s="21" t="s">
        <v>22</v>
      </c>
      <c r="G7" s="19">
        <v>6.9444444444444441E-3</v>
      </c>
    </row>
    <row r="8" spans="1:7" ht="69.75" customHeight="1" thickTop="1" thickBot="1" x14ac:dyDescent="0.4">
      <c r="A8" s="22" t="s">
        <v>23</v>
      </c>
      <c r="B8" s="23" t="s">
        <v>24</v>
      </c>
      <c r="C8" s="18" t="s">
        <v>25</v>
      </c>
      <c r="D8" s="18"/>
      <c r="E8" s="18"/>
      <c r="F8" s="18" t="s">
        <v>26</v>
      </c>
      <c r="G8" s="19">
        <v>1.0416666666666666E-2</v>
      </c>
    </row>
    <row r="9" spans="1:7" ht="15.5" thickTop="1" thickBot="1" x14ac:dyDescent="0.4">
      <c r="A9" s="22" t="s">
        <v>32</v>
      </c>
      <c r="B9" s="23" t="s">
        <v>33</v>
      </c>
      <c r="C9" s="18" t="s">
        <v>34</v>
      </c>
      <c r="D9" s="18"/>
      <c r="E9" s="18"/>
      <c r="F9" s="18"/>
      <c r="G9" s="19">
        <v>3.472222222222222E-3</v>
      </c>
    </row>
    <row r="10" spans="1:7" ht="71.25" customHeight="1" thickTop="1" thickBot="1" x14ac:dyDescent="0.4">
      <c r="A10" s="22" t="s">
        <v>140</v>
      </c>
      <c r="B10" s="23" t="s">
        <v>78</v>
      </c>
      <c r="C10" s="18" t="s">
        <v>141</v>
      </c>
      <c r="D10" s="18"/>
      <c r="E10" s="18"/>
      <c r="F10" s="18"/>
      <c r="G10" s="19">
        <v>4.1666666666666664E-2</v>
      </c>
    </row>
    <row r="11" spans="1:7" ht="58.5" customHeight="1" thickTop="1" thickBot="1" x14ac:dyDescent="0.4">
      <c r="A11" s="22" t="s">
        <v>53</v>
      </c>
      <c r="B11" s="23" t="s">
        <v>40</v>
      </c>
      <c r="C11" s="23" t="s">
        <v>54</v>
      </c>
      <c r="D11" s="23"/>
      <c r="E11" s="18"/>
      <c r="F11" s="18"/>
      <c r="G11" s="19">
        <v>6.9444444444444441E-3</v>
      </c>
    </row>
    <row r="12" spans="1:7" ht="69" customHeight="1" x14ac:dyDescent="0.35">
      <c r="A12" s="22" t="s">
        <v>42</v>
      </c>
      <c r="B12" s="23" t="s">
        <v>43</v>
      </c>
      <c r="C12" s="23" t="s">
        <v>44</v>
      </c>
      <c r="D12" s="23"/>
      <c r="E12" s="18"/>
      <c r="F12" s="18"/>
      <c r="G12" s="19">
        <v>3.472222222222222E-3</v>
      </c>
    </row>
    <row r="13" spans="1:7" x14ac:dyDescent="0.35">
      <c r="A13" s="115" t="s">
        <v>142</v>
      </c>
      <c r="B13" s="116"/>
      <c r="C13" s="116"/>
      <c r="D13" s="117"/>
      <c r="E13" s="5"/>
      <c r="F13" s="25" t="s">
        <v>45</v>
      </c>
      <c r="G13" s="26">
        <f>SUM(G5:G12)</f>
        <v>7.9861111111111119E-2</v>
      </c>
    </row>
    <row r="14" spans="1:7" x14ac:dyDescent="0.35">
      <c r="A14" s="118"/>
      <c r="B14" s="119"/>
      <c r="C14" s="119"/>
      <c r="D14" s="120"/>
    </row>
    <row r="15" spans="1:7" x14ac:dyDescent="0.35">
      <c r="A15" s="118"/>
      <c r="B15" s="119"/>
      <c r="C15" s="119"/>
      <c r="D15" s="120"/>
    </row>
    <row r="16" spans="1:7" x14ac:dyDescent="0.35">
      <c r="A16" s="118"/>
      <c r="B16" s="119"/>
      <c r="C16" s="119"/>
      <c r="D16" s="120"/>
    </row>
    <row r="17" spans="1:4" x14ac:dyDescent="0.35">
      <c r="A17" s="121"/>
      <c r="B17" s="122"/>
      <c r="C17" s="122"/>
      <c r="D17" s="123"/>
    </row>
    <row r="18" spans="1:4" x14ac:dyDescent="0.35">
      <c r="A18" t="s">
        <v>46</v>
      </c>
    </row>
  </sheetData>
  <mergeCells count="1">
    <mergeCell ref="A13:D1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AE1D1-40A9-42AD-B714-241B9484F701}">
  <sheetPr>
    <pageSetUpPr fitToPage="1"/>
  </sheetPr>
  <dimension ref="A1:AE29"/>
  <sheetViews>
    <sheetView tabSelected="1" workbookViewId="0">
      <selection activeCell="R25" sqref="R25"/>
    </sheetView>
  </sheetViews>
  <sheetFormatPr baseColWidth="10" defaultRowHeight="14.5" x14ac:dyDescent="0.35"/>
  <cols>
    <col min="1" max="1" width="12.453125" customWidth="1"/>
    <col min="2" max="2" width="5.36328125" bestFit="1" customWidth="1"/>
    <col min="3" max="17" width="5.1796875" customWidth="1"/>
    <col min="18" max="18" width="9" bestFit="1" customWidth="1"/>
    <col min="19" max="19" width="9.08984375" style="100" hidden="1" customWidth="1"/>
    <col min="20" max="20" width="6.36328125" bestFit="1" customWidth="1"/>
    <col min="21" max="21" width="9.36328125" bestFit="1" customWidth="1"/>
    <col min="22" max="29" width="4.7265625" customWidth="1"/>
    <col min="30" max="30" width="6.08984375" bestFit="1" customWidth="1"/>
    <col min="31" max="31" width="7.81640625" bestFit="1" customWidth="1"/>
  </cols>
  <sheetData>
    <row r="1" spans="1:31" ht="135" x14ac:dyDescent="0.35">
      <c r="A1" s="29" t="s">
        <v>101</v>
      </c>
      <c r="B1" s="32" t="s">
        <v>149</v>
      </c>
      <c r="C1" s="31" t="s">
        <v>150</v>
      </c>
      <c r="D1" s="33" t="s">
        <v>151</v>
      </c>
      <c r="E1" s="29" t="s">
        <v>152</v>
      </c>
      <c r="F1" s="37" t="s">
        <v>102</v>
      </c>
      <c r="G1" s="114" t="s">
        <v>155</v>
      </c>
      <c r="H1" s="34" t="s">
        <v>153</v>
      </c>
      <c r="I1" s="30" t="s">
        <v>80</v>
      </c>
      <c r="J1" s="34" t="s">
        <v>154</v>
      </c>
      <c r="K1" s="31" t="s">
        <v>79</v>
      </c>
      <c r="L1" s="33" t="s">
        <v>156</v>
      </c>
      <c r="M1" s="31" t="s">
        <v>157</v>
      </c>
      <c r="N1" s="31" t="s">
        <v>158</v>
      </c>
      <c r="O1" s="34"/>
      <c r="P1" s="30"/>
      <c r="Q1" s="34"/>
      <c r="R1" s="66" t="s">
        <v>103</v>
      </c>
      <c r="S1" s="67"/>
      <c r="T1" s="66" t="s">
        <v>104</v>
      </c>
      <c r="U1" s="35" t="s">
        <v>105</v>
      </c>
      <c r="V1" s="68" t="s">
        <v>106</v>
      </c>
      <c r="W1" s="69"/>
      <c r="X1" s="70"/>
      <c r="Y1" s="70"/>
      <c r="Z1" s="71" t="s">
        <v>107</v>
      </c>
      <c r="AA1" s="72"/>
      <c r="AB1" s="73"/>
      <c r="AC1" s="74"/>
      <c r="AD1" s="36"/>
      <c r="AE1" s="35" t="s">
        <v>108</v>
      </c>
    </row>
    <row r="2" spans="1:31" s="76" customFormat="1" x14ac:dyDescent="0.35">
      <c r="A2" s="75" t="s">
        <v>109</v>
      </c>
      <c r="B2" s="75">
        <v>1</v>
      </c>
      <c r="C2" s="75">
        <v>2</v>
      </c>
      <c r="D2" s="75">
        <v>3</v>
      </c>
      <c r="E2" s="75">
        <v>4</v>
      </c>
      <c r="F2" s="75">
        <v>5</v>
      </c>
      <c r="G2" s="75">
        <v>6</v>
      </c>
      <c r="H2" s="75">
        <v>7</v>
      </c>
      <c r="I2" s="75">
        <v>8</v>
      </c>
      <c r="J2" s="75">
        <v>9</v>
      </c>
      <c r="K2" s="75">
        <v>10</v>
      </c>
      <c r="L2" s="75">
        <v>11</v>
      </c>
      <c r="M2" s="75">
        <v>12</v>
      </c>
      <c r="N2" s="75">
        <v>13</v>
      </c>
      <c r="O2" s="75">
        <v>14</v>
      </c>
      <c r="P2" s="75">
        <v>15</v>
      </c>
      <c r="Q2" s="75">
        <v>16</v>
      </c>
      <c r="S2" s="77"/>
      <c r="V2" s="78" t="s">
        <v>110</v>
      </c>
      <c r="W2" s="75" t="s">
        <v>111</v>
      </c>
      <c r="X2" s="75" t="s">
        <v>112</v>
      </c>
      <c r="Y2" s="75" t="s">
        <v>113</v>
      </c>
      <c r="Z2" s="79" t="s">
        <v>110</v>
      </c>
      <c r="AA2" s="75" t="s">
        <v>111</v>
      </c>
      <c r="AB2" s="75" t="s">
        <v>112</v>
      </c>
      <c r="AC2" s="80" t="s">
        <v>113</v>
      </c>
      <c r="AD2" s="75" t="s">
        <v>114</v>
      </c>
    </row>
    <row r="3" spans="1:31" s="76" customFormat="1" ht="16" customHeight="1" x14ac:dyDescent="0.35">
      <c r="A3" s="81" t="s">
        <v>118</v>
      </c>
      <c r="B3" s="82"/>
      <c r="C3" s="82"/>
      <c r="D3" s="82"/>
      <c r="E3" s="82"/>
      <c r="F3" s="82"/>
      <c r="G3" s="82"/>
      <c r="H3" s="82"/>
      <c r="I3" s="82"/>
      <c r="J3" s="82"/>
      <c r="K3" s="82"/>
      <c r="L3" s="82"/>
      <c r="M3" s="82"/>
      <c r="N3" s="82"/>
      <c r="O3" s="82"/>
      <c r="P3" s="82"/>
      <c r="Q3" s="82"/>
      <c r="R3" s="83">
        <f t="shared" ref="R3:R25" si="0">IF(A3="","",SUMIF(B3:Q3,"X",$B$26:$Q$26))</f>
        <v>0</v>
      </c>
      <c r="S3" s="77">
        <f t="shared" ref="S3:S25" si="1">IF(A3="","",R3-((COUNTIF(B3:Q3,"X")*0.001)))</f>
        <v>0</v>
      </c>
      <c r="T3" s="76" t="str">
        <f t="shared" ref="T3:T25" si="2">IF(A3="","",IF(RANK(S3,$S$3:$S$25,0)=1,"1er",RANK(S3,$S$3:$S$25,0)&amp;"ème"))</f>
        <v>1er</v>
      </c>
      <c r="U3" s="84"/>
      <c r="V3" s="85"/>
      <c r="W3" s="86"/>
      <c r="Z3" s="87"/>
      <c r="AA3" s="86"/>
      <c r="AC3" s="88"/>
      <c r="AD3" s="76" t="str">
        <f>IF(U3&lt;&gt;"X","",IF(V3="X",75+25*EXP(-(Y3-1)*0.05),IF(W3="X",25+50*EXP(-(Y3-1)*0.05),25*(1-EXP(-X3*0.2))))+IF(Z3="X",75+25*EXP(-(AC3-1)*0.05),IF(AA3="X",25+50*EXP(-(AC3-1)*0.05),25*(1-EXP(-AB3*0.2)))))</f>
        <v/>
      </c>
    </row>
    <row r="4" spans="1:31" s="76" customFormat="1" ht="16" customHeight="1" x14ac:dyDescent="0.35">
      <c r="A4" s="81" t="s">
        <v>119</v>
      </c>
      <c r="B4" s="82"/>
      <c r="C4" s="82"/>
      <c r="D4" s="82"/>
      <c r="E4" s="82"/>
      <c r="F4" s="82"/>
      <c r="G4" s="82"/>
      <c r="H4" s="82"/>
      <c r="I4" s="82"/>
      <c r="J4" s="82"/>
      <c r="K4" s="82"/>
      <c r="L4" s="82"/>
      <c r="M4" s="82"/>
      <c r="N4" s="82"/>
      <c r="O4" s="82"/>
      <c r="P4" s="82"/>
      <c r="Q4" s="82"/>
      <c r="R4" s="83">
        <f t="shared" si="0"/>
        <v>0</v>
      </c>
      <c r="S4" s="77">
        <f t="shared" si="1"/>
        <v>0</v>
      </c>
      <c r="T4" s="76" t="str">
        <f t="shared" si="2"/>
        <v>1er</v>
      </c>
      <c r="U4" s="84"/>
      <c r="V4" s="85"/>
      <c r="W4" s="86"/>
      <c r="Z4" s="87"/>
      <c r="AA4" s="86"/>
      <c r="AC4" s="88"/>
      <c r="AD4" s="76" t="str">
        <f t="shared" ref="AD4:AD25" si="3">IF(U4&lt;&gt;"X","",IF(V4="X",75+25*EXP(-(Y4-1)*0.05),IF(W4="X",25+50*EXP(-(Y4-1)*0.05),25*(1-EXP(-X4*0.2))))+IF(Z4="X",75+25*EXP(-(AC4-1)*0.05),IF(AA4="X",25+50*EXP(-(AC4-1)*0.05),25*(1-EXP(-AB4*0.2)))))</f>
        <v/>
      </c>
    </row>
    <row r="5" spans="1:31" s="76" customFormat="1" ht="16" customHeight="1" x14ac:dyDescent="0.35">
      <c r="A5" s="81" t="s">
        <v>120</v>
      </c>
      <c r="B5" s="82"/>
      <c r="C5" s="82"/>
      <c r="D5" s="82"/>
      <c r="E5" s="82"/>
      <c r="F5" s="82"/>
      <c r="G5" s="82"/>
      <c r="H5" s="82"/>
      <c r="I5" s="82"/>
      <c r="J5" s="82"/>
      <c r="K5" s="82"/>
      <c r="L5" s="82"/>
      <c r="M5" s="82"/>
      <c r="N5" s="82"/>
      <c r="O5" s="82"/>
      <c r="P5" s="82"/>
      <c r="Q5" s="82"/>
      <c r="R5" s="83">
        <f t="shared" si="0"/>
        <v>0</v>
      </c>
      <c r="S5" s="77">
        <f t="shared" si="1"/>
        <v>0</v>
      </c>
      <c r="T5" s="76" t="str">
        <f t="shared" si="2"/>
        <v>1er</v>
      </c>
      <c r="U5" s="84"/>
      <c r="V5" s="85"/>
      <c r="W5" s="86"/>
      <c r="Z5" s="87"/>
      <c r="AA5" s="86"/>
      <c r="AC5" s="88"/>
      <c r="AD5" s="76" t="str">
        <f t="shared" si="3"/>
        <v/>
      </c>
    </row>
    <row r="6" spans="1:31" s="76" customFormat="1" ht="16" customHeight="1" x14ac:dyDescent="0.35">
      <c r="A6" s="81" t="s">
        <v>121</v>
      </c>
      <c r="B6" s="82"/>
      <c r="C6" s="82"/>
      <c r="D6" s="82"/>
      <c r="E6" s="82"/>
      <c r="F6" s="82"/>
      <c r="G6" s="82"/>
      <c r="H6" s="82"/>
      <c r="I6" s="82"/>
      <c r="J6" s="82"/>
      <c r="K6" s="82"/>
      <c r="L6" s="82"/>
      <c r="M6" s="82"/>
      <c r="N6" s="82"/>
      <c r="O6" s="82"/>
      <c r="P6" s="82"/>
      <c r="Q6" s="82"/>
      <c r="R6" s="83">
        <f t="shared" si="0"/>
        <v>0</v>
      </c>
      <c r="S6" s="77">
        <f t="shared" si="1"/>
        <v>0</v>
      </c>
      <c r="T6" s="76" t="str">
        <f t="shared" si="2"/>
        <v>1er</v>
      </c>
      <c r="U6" s="84"/>
      <c r="V6" s="85"/>
      <c r="W6" s="86"/>
      <c r="Z6" s="87"/>
      <c r="AA6" s="86"/>
      <c r="AC6" s="88"/>
      <c r="AD6" s="76" t="str">
        <f t="shared" si="3"/>
        <v/>
      </c>
    </row>
    <row r="7" spans="1:31" s="76" customFormat="1" ht="16" customHeight="1" x14ac:dyDescent="0.35">
      <c r="A7" s="81" t="s">
        <v>122</v>
      </c>
      <c r="B7" s="82"/>
      <c r="C7" s="82"/>
      <c r="D7" s="82"/>
      <c r="E7" s="82"/>
      <c r="F7" s="82"/>
      <c r="G7" s="82"/>
      <c r="H7" s="82"/>
      <c r="I7" s="82"/>
      <c r="J7" s="82"/>
      <c r="K7" s="82"/>
      <c r="L7" s="82"/>
      <c r="M7" s="82"/>
      <c r="N7" s="82"/>
      <c r="O7" s="82"/>
      <c r="P7" s="82"/>
      <c r="Q7" s="82"/>
      <c r="R7" s="83">
        <f t="shared" si="0"/>
        <v>0</v>
      </c>
      <c r="S7" s="77">
        <f t="shared" si="1"/>
        <v>0</v>
      </c>
      <c r="T7" s="76" t="str">
        <f t="shared" si="2"/>
        <v>1er</v>
      </c>
      <c r="U7" s="84"/>
      <c r="V7" s="85"/>
      <c r="W7" s="86"/>
      <c r="Z7" s="87"/>
      <c r="AA7" s="86"/>
      <c r="AC7" s="88"/>
      <c r="AD7" s="76" t="str">
        <f t="shared" si="3"/>
        <v/>
      </c>
    </row>
    <row r="8" spans="1:31" s="76" customFormat="1" ht="16" customHeight="1" x14ac:dyDescent="0.35">
      <c r="A8" s="81" t="s">
        <v>123</v>
      </c>
      <c r="B8" s="82"/>
      <c r="C8" s="82"/>
      <c r="D8" s="82"/>
      <c r="E8" s="82"/>
      <c r="F8" s="82"/>
      <c r="G8" s="82"/>
      <c r="H8" s="82"/>
      <c r="I8" s="82"/>
      <c r="J8" s="82"/>
      <c r="K8" s="82"/>
      <c r="L8" s="82"/>
      <c r="M8" s="82"/>
      <c r="N8" s="82"/>
      <c r="O8" s="82"/>
      <c r="P8" s="82"/>
      <c r="Q8" s="82"/>
      <c r="R8" s="83">
        <f t="shared" si="0"/>
        <v>0</v>
      </c>
      <c r="S8" s="77">
        <f t="shared" si="1"/>
        <v>0</v>
      </c>
      <c r="T8" s="76" t="str">
        <f t="shared" si="2"/>
        <v>1er</v>
      </c>
      <c r="U8" s="84"/>
      <c r="V8" s="85"/>
      <c r="W8" s="86"/>
      <c r="Z8" s="87"/>
      <c r="AA8" s="86"/>
      <c r="AC8" s="88"/>
    </row>
    <row r="9" spans="1:31" s="76" customFormat="1" ht="16" customHeight="1" x14ac:dyDescent="0.35">
      <c r="A9" s="81" t="s">
        <v>124</v>
      </c>
      <c r="B9" s="82"/>
      <c r="C9" s="82"/>
      <c r="D9" s="82"/>
      <c r="E9" s="82"/>
      <c r="F9" s="82"/>
      <c r="G9" s="82"/>
      <c r="H9" s="82"/>
      <c r="I9" s="82"/>
      <c r="J9" s="82"/>
      <c r="K9" s="82"/>
      <c r="L9" s="82"/>
      <c r="M9" s="82"/>
      <c r="N9" s="82"/>
      <c r="O9" s="82"/>
      <c r="P9" s="82"/>
      <c r="Q9" s="82"/>
      <c r="R9" s="83">
        <f t="shared" si="0"/>
        <v>0</v>
      </c>
      <c r="S9" s="77">
        <f t="shared" si="1"/>
        <v>0</v>
      </c>
      <c r="T9" s="76" t="str">
        <f t="shared" si="2"/>
        <v>1er</v>
      </c>
      <c r="U9" s="84"/>
      <c r="V9" s="85"/>
      <c r="W9" s="86"/>
      <c r="Z9" s="87"/>
      <c r="AA9" s="86"/>
      <c r="AC9" s="88"/>
    </row>
    <row r="10" spans="1:31" s="76" customFormat="1" ht="16" customHeight="1" x14ac:dyDescent="0.35">
      <c r="A10" s="81" t="s">
        <v>125</v>
      </c>
      <c r="B10" s="82"/>
      <c r="C10" s="82"/>
      <c r="D10" s="82"/>
      <c r="E10" s="82"/>
      <c r="F10" s="82"/>
      <c r="G10" s="82"/>
      <c r="H10" s="82"/>
      <c r="I10" s="82"/>
      <c r="J10" s="82"/>
      <c r="K10" s="82"/>
      <c r="L10" s="82"/>
      <c r="M10" s="82"/>
      <c r="N10" s="82"/>
      <c r="O10" s="82"/>
      <c r="P10" s="82"/>
      <c r="Q10" s="82"/>
      <c r="R10" s="83">
        <f t="shared" si="0"/>
        <v>0</v>
      </c>
      <c r="S10" s="77">
        <f t="shared" si="1"/>
        <v>0</v>
      </c>
      <c r="T10" s="76" t="str">
        <f t="shared" si="2"/>
        <v>1er</v>
      </c>
      <c r="U10" s="84"/>
      <c r="V10" s="85"/>
      <c r="W10" s="86"/>
      <c r="Z10" s="87"/>
      <c r="AA10" s="86"/>
      <c r="AC10" s="88"/>
      <c r="AD10" s="76" t="str">
        <f t="shared" si="3"/>
        <v/>
      </c>
    </row>
    <row r="11" spans="1:31" s="76" customFormat="1" ht="16" customHeight="1" x14ac:dyDescent="0.35">
      <c r="A11" s="81" t="s">
        <v>126</v>
      </c>
      <c r="B11" s="82"/>
      <c r="C11" s="82"/>
      <c r="D11" s="82"/>
      <c r="E11" s="82"/>
      <c r="F11" s="82"/>
      <c r="G11" s="82"/>
      <c r="H11" s="82"/>
      <c r="I11" s="82"/>
      <c r="J11" s="82"/>
      <c r="K11" s="82"/>
      <c r="L11" s="82"/>
      <c r="M11" s="82"/>
      <c r="N11" s="82"/>
      <c r="O11" s="82"/>
      <c r="P11" s="82"/>
      <c r="Q11" s="82"/>
      <c r="R11" s="83">
        <f t="shared" si="0"/>
        <v>0</v>
      </c>
      <c r="S11" s="77">
        <f t="shared" si="1"/>
        <v>0</v>
      </c>
      <c r="T11" s="76" t="str">
        <f t="shared" si="2"/>
        <v>1er</v>
      </c>
      <c r="U11" s="84"/>
      <c r="V11" s="85"/>
      <c r="W11" s="86"/>
      <c r="Z11" s="87"/>
      <c r="AA11" s="86"/>
      <c r="AC11" s="88"/>
    </row>
    <row r="12" spans="1:31" s="102" customFormat="1" ht="16" customHeight="1" x14ac:dyDescent="0.35">
      <c r="A12" s="111" t="s">
        <v>127</v>
      </c>
      <c r="B12" s="103"/>
      <c r="C12" s="103"/>
      <c r="D12" s="103"/>
      <c r="E12" s="103"/>
      <c r="F12" s="103"/>
      <c r="G12" s="103"/>
      <c r="H12" s="103"/>
      <c r="I12" s="103"/>
      <c r="J12" s="103"/>
      <c r="K12" s="103"/>
      <c r="L12" s="103"/>
      <c r="M12" s="103"/>
      <c r="N12" s="103"/>
      <c r="O12" s="103"/>
      <c r="P12" s="103"/>
      <c r="Q12" s="103"/>
      <c r="R12" s="104">
        <f t="shared" si="0"/>
        <v>0</v>
      </c>
      <c r="S12" s="105">
        <f t="shared" si="1"/>
        <v>0</v>
      </c>
      <c r="T12" s="102" t="str">
        <f t="shared" si="2"/>
        <v>1er</v>
      </c>
      <c r="U12" s="106"/>
      <c r="V12" s="107"/>
      <c r="W12" s="108"/>
      <c r="Z12" s="109"/>
      <c r="AA12" s="108"/>
      <c r="AC12" s="110"/>
      <c r="AD12" s="102" t="str">
        <f t="shared" si="3"/>
        <v/>
      </c>
    </row>
    <row r="13" spans="1:31" s="76" customFormat="1" ht="16" customHeight="1" x14ac:dyDescent="0.35">
      <c r="A13" s="81" t="s">
        <v>128</v>
      </c>
      <c r="B13" s="82"/>
      <c r="C13" s="82"/>
      <c r="D13" s="82"/>
      <c r="E13" s="82"/>
      <c r="F13" s="82"/>
      <c r="G13" s="82"/>
      <c r="H13" s="82"/>
      <c r="I13" s="82"/>
      <c r="J13" s="82"/>
      <c r="K13" s="82"/>
      <c r="L13" s="82"/>
      <c r="M13" s="82"/>
      <c r="N13" s="82"/>
      <c r="O13" s="82"/>
      <c r="P13" s="82"/>
      <c r="Q13" s="82"/>
      <c r="R13" s="83">
        <f t="shared" si="0"/>
        <v>0</v>
      </c>
      <c r="S13" s="77">
        <f t="shared" si="1"/>
        <v>0</v>
      </c>
      <c r="T13" s="76" t="str">
        <f t="shared" si="2"/>
        <v>1er</v>
      </c>
      <c r="U13" s="84"/>
      <c r="V13" s="85"/>
      <c r="W13" s="86"/>
      <c r="Z13" s="87"/>
      <c r="AA13" s="86"/>
      <c r="AC13" s="88"/>
    </row>
    <row r="14" spans="1:31" s="102" customFormat="1" ht="16" customHeight="1" x14ac:dyDescent="0.35">
      <c r="A14" s="111" t="s">
        <v>129</v>
      </c>
      <c r="B14" s="103"/>
      <c r="C14" s="103"/>
      <c r="D14" s="103"/>
      <c r="E14" s="103"/>
      <c r="F14" s="103"/>
      <c r="G14" s="103"/>
      <c r="H14" s="103"/>
      <c r="I14" s="103"/>
      <c r="J14" s="103"/>
      <c r="K14" s="103"/>
      <c r="L14" s="103"/>
      <c r="M14" s="103"/>
      <c r="N14" s="103"/>
      <c r="O14" s="103"/>
      <c r="P14" s="103"/>
      <c r="Q14" s="103"/>
      <c r="R14" s="104">
        <f t="shared" si="0"/>
        <v>0</v>
      </c>
      <c r="S14" s="105">
        <f t="shared" si="1"/>
        <v>0</v>
      </c>
      <c r="T14" s="102" t="str">
        <f t="shared" si="2"/>
        <v>1er</v>
      </c>
      <c r="U14" s="106"/>
      <c r="V14" s="107"/>
      <c r="W14" s="108"/>
      <c r="Z14" s="109"/>
      <c r="AA14" s="108"/>
      <c r="AC14" s="110"/>
      <c r="AD14" s="102" t="str">
        <f t="shared" si="3"/>
        <v/>
      </c>
    </row>
    <row r="15" spans="1:31" s="76" customFormat="1" ht="16" customHeight="1" x14ac:dyDescent="0.35">
      <c r="A15" s="81" t="s">
        <v>130</v>
      </c>
      <c r="B15" s="82"/>
      <c r="C15" s="82"/>
      <c r="D15" s="82"/>
      <c r="E15" s="82"/>
      <c r="F15" s="82"/>
      <c r="G15" s="82"/>
      <c r="H15" s="82"/>
      <c r="I15" s="82"/>
      <c r="J15" s="82"/>
      <c r="K15" s="82"/>
      <c r="L15" s="82"/>
      <c r="M15" s="82"/>
      <c r="N15" s="82"/>
      <c r="O15" s="82"/>
      <c r="P15" s="82"/>
      <c r="Q15" s="82"/>
      <c r="R15" s="83">
        <f t="shared" si="0"/>
        <v>0</v>
      </c>
      <c r="S15" s="77">
        <f t="shared" si="1"/>
        <v>0</v>
      </c>
      <c r="T15" s="76" t="str">
        <f t="shared" si="2"/>
        <v>1er</v>
      </c>
      <c r="U15" s="84"/>
      <c r="V15" s="85"/>
      <c r="W15" s="86"/>
      <c r="Z15" s="87"/>
      <c r="AA15" s="86"/>
      <c r="AC15" s="88"/>
    </row>
    <row r="16" spans="1:31" s="76" customFormat="1" ht="16" customHeight="1" x14ac:dyDescent="0.35">
      <c r="A16" s="101" t="s">
        <v>131</v>
      </c>
      <c r="B16" s="82"/>
      <c r="C16" s="82"/>
      <c r="D16" s="82"/>
      <c r="E16" s="82"/>
      <c r="F16" s="82"/>
      <c r="G16" s="82"/>
      <c r="H16" s="82"/>
      <c r="I16" s="82"/>
      <c r="J16" s="82"/>
      <c r="K16" s="82"/>
      <c r="L16" s="82"/>
      <c r="M16" s="82"/>
      <c r="N16" s="82"/>
      <c r="O16" s="82"/>
      <c r="P16" s="82"/>
      <c r="Q16" s="82"/>
      <c r="R16" s="83">
        <f t="shared" si="0"/>
        <v>0</v>
      </c>
      <c r="S16" s="77">
        <f t="shared" si="1"/>
        <v>0</v>
      </c>
      <c r="T16" s="76" t="str">
        <f t="shared" si="2"/>
        <v>1er</v>
      </c>
      <c r="U16" s="84"/>
      <c r="V16" s="85"/>
      <c r="W16" s="86"/>
      <c r="Z16" s="87"/>
      <c r="AA16" s="86"/>
      <c r="AC16" s="88"/>
      <c r="AD16" s="76" t="str">
        <f t="shared" si="3"/>
        <v/>
      </c>
    </row>
    <row r="17" spans="1:30" s="76" customFormat="1" ht="16" customHeight="1" x14ac:dyDescent="0.35">
      <c r="A17" s="82" t="s">
        <v>132</v>
      </c>
      <c r="B17" s="82"/>
      <c r="C17" s="82"/>
      <c r="D17" s="82"/>
      <c r="E17" s="82"/>
      <c r="F17" s="82"/>
      <c r="G17" s="82"/>
      <c r="H17" s="82"/>
      <c r="I17" s="82"/>
      <c r="J17" s="82"/>
      <c r="K17" s="82"/>
      <c r="L17" s="82"/>
      <c r="M17" s="82"/>
      <c r="N17" s="82"/>
      <c r="O17" s="82"/>
      <c r="P17" s="82"/>
      <c r="Q17" s="82"/>
      <c r="R17" s="83">
        <f t="shared" si="0"/>
        <v>0</v>
      </c>
      <c r="S17" s="77">
        <f t="shared" si="1"/>
        <v>0</v>
      </c>
      <c r="T17" s="76" t="str">
        <f t="shared" si="2"/>
        <v>1er</v>
      </c>
      <c r="U17" s="84"/>
      <c r="V17" s="85"/>
      <c r="W17" s="86"/>
      <c r="Z17" s="87"/>
      <c r="AA17" s="86"/>
      <c r="AC17" s="88"/>
    </row>
    <row r="18" spans="1:30" s="76" customFormat="1" x14ac:dyDescent="0.35">
      <c r="A18" s="82" t="s">
        <v>133</v>
      </c>
      <c r="B18" s="82"/>
      <c r="C18" s="82"/>
      <c r="D18" s="82"/>
      <c r="E18" s="82"/>
      <c r="F18" s="82"/>
      <c r="G18" s="82"/>
      <c r="H18" s="82"/>
      <c r="I18" s="82"/>
      <c r="J18" s="82"/>
      <c r="K18" s="82"/>
      <c r="L18" s="82"/>
      <c r="M18" s="82"/>
      <c r="N18" s="82"/>
      <c r="O18" s="82"/>
      <c r="P18" s="82"/>
      <c r="Q18" s="82"/>
      <c r="R18" s="83">
        <f t="shared" si="0"/>
        <v>0</v>
      </c>
      <c r="S18" s="77">
        <f t="shared" si="1"/>
        <v>0</v>
      </c>
      <c r="T18" s="76" t="str">
        <f t="shared" si="2"/>
        <v>1er</v>
      </c>
      <c r="U18" s="84"/>
      <c r="V18" s="85"/>
      <c r="W18" s="86"/>
      <c r="Z18" s="87"/>
      <c r="AA18" s="86"/>
      <c r="AC18" s="88"/>
    </row>
    <row r="19" spans="1:30" s="102" customFormat="1" x14ac:dyDescent="0.35">
      <c r="A19" s="103" t="s">
        <v>134</v>
      </c>
      <c r="B19" s="103"/>
      <c r="C19" s="103"/>
      <c r="D19" s="103"/>
      <c r="E19" s="103"/>
      <c r="F19" s="103"/>
      <c r="G19" s="103"/>
      <c r="H19" s="103"/>
      <c r="I19" s="103"/>
      <c r="J19" s="103"/>
      <c r="K19" s="103"/>
      <c r="L19" s="103"/>
      <c r="M19" s="103"/>
      <c r="N19" s="103"/>
      <c r="O19" s="103"/>
      <c r="P19" s="103"/>
      <c r="Q19" s="103"/>
      <c r="R19" s="104">
        <f t="shared" si="0"/>
        <v>0</v>
      </c>
      <c r="S19" s="105">
        <f t="shared" si="1"/>
        <v>0</v>
      </c>
      <c r="T19" s="102" t="str">
        <f t="shared" si="2"/>
        <v>1er</v>
      </c>
      <c r="U19" s="106"/>
      <c r="V19" s="107"/>
      <c r="W19" s="108"/>
      <c r="Z19" s="109"/>
      <c r="AA19" s="108"/>
      <c r="AC19" s="110"/>
      <c r="AD19" s="102" t="str">
        <f t="shared" si="3"/>
        <v/>
      </c>
    </row>
    <row r="20" spans="1:30" s="76" customFormat="1" x14ac:dyDescent="0.35">
      <c r="A20" s="82" t="s">
        <v>135</v>
      </c>
      <c r="B20" s="82"/>
      <c r="C20" s="82"/>
      <c r="D20" s="82"/>
      <c r="E20" s="82"/>
      <c r="F20" s="82"/>
      <c r="G20" s="82"/>
      <c r="H20" s="82"/>
      <c r="I20" s="82"/>
      <c r="J20" s="82"/>
      <c r="K20" s="82"/>
      <c r="L20" s="82"/>
      <c r="M20" s="82"/>
      <c r="N20" s="82"/>
      <c r="O20" s="82"/>
      <c r="P20" s="82"/>
      <c r="Q20" s="82"/>
      <c r="R20" s="83">
        <f t="shared" si="0"/>
        <v>0</v>
      </c>
      <c r="S20" s="77">
        <f t="shared" si="1"/>
        <v>0</v>
      </c>
      <c r="T20" s="76" t="str">
        <f t="shared" si="2"/>
        <v>1er</v>
      </c>
      <c r="U20" s="84"/>
      <c r="V20" s="85"/>
      <c r="W20" s="86"/>
      <c r="Z20" s="87"/>
      <c r="AA20" s="86"/>
      <c r="AC20" s="88"/>
    </row>
    <row r="21" spans="1:30" s="102" customFormat="1" x14ac:dyDescent="0.35">
      <c r="A21" s="103" t="s">
        <v>136</v>
      </c>
      <c r="B21" s="103"/>
      <c r="C21" s="103"/>
      <c r="D21" s="103"/>
      <c r="E21" s="103"/>
      <c r="F21" s="103"/>
      <c r="G21" s="103"/>
      <c r="H21" s="103"/>
      <c r="I21" s="103"/>
      <c r="J21" s="103"/>
      <c r="K21" s="103"/>
      <c r="L21" s="103"/>
      <c r="M21" s="103"/>
      <c r="N21" s="103"/>
      <c r="O21" s="103"/>
      <c r="P21" s="103"/>
      <c r="Q21" s="103"/>
      <c r="R21" s="104">
        <f t="shared" si="0"/>
        <v>0</v>
      </c>
      <c r="S21" s="105">
        <f t="shared" si="1"/>
        <v>0</v>
      </c>
      <c r="T21" s="102" t="str">
        <f t="shared" si="2"/>
        <v>1er</v>
      </c>
      <c r="U21" s="106"/>
      <c r="V21" s="107"/>
      <c r="W21" s="108"/>
      <c r="Z21" s="109"/>
      <c r="AA21" s="108"/>
      <c r="AC21" s="110"/>
    </row>
    <row r="22" spans="1:30" s="76" customFormat="1" x14ac:dyDescent="0.35">
      <c r="A22" s="82" t="s">
        <v>137</v>
      </c>
      <c r="B22" s="82"/>
      <c r="C22" s="82"/>
      <c r="D22" s="82"/>
      <c r="E22" s="82"/>
      <c r="F22" s="82"/>
      <c r="G22" s="82"/>
      <c r="H22" s="82"/>
      <c r="I22" s="82"/>
      <c r="J22" s="82"/>
      <c r="K22" s="82"/>
      <c r="L22" s="82"/>
      <c r="M22" s="82"/>
      <c r="N22" s="82"/>
      <c r="O22" s="82"/>
      <c r="P22" s="82"/>
      <c r="Q22" s="82"/>
      <c r="R22" s="83">
        <f t="shared" si="0"/>
        <v>0</v>
      </c>
      <c r="S22" s="77">
        <f t="shared" si="1"/>
        <v>0</v>
      </c>
      <c r="T22" s="76" t="str">
        <f t="shared" si="2"/>
        <v>1er</v>
      </c>
      <c r="U22" s="84"/>
      <c r="V22" s="85"/>
      <c r="W22" s="86"/>
      <c r="Z22" s="87"/>
      <c r="AA22" s="86"/>
      <c r="AC22" s="88"/>
      <c r="AD22" s="76" t="str">
        <f t="shared" si="3"/>
        <v/>
      </c>
    </row>
    <row r="23" spans="1:30" s="102" customFormat="1" x14ac:dyDescent="0.35">
      <c r="A23" s="112" t="s">
        <v>138</v>
      </c>
      <c r="B23" s="112"/>
      <c r="C23" s="112"/>
      <c r="D23" s="112"/>
      <c r="E23" s="112"/>
      <c r="F23" s="112"/>
      <c r="G23" s="112"/>
      <c r="H23" s="112"/>
      <c r="I23" s="112"/>
      <c r="J23" s="112"/>
      <c r="K23" s="112"/>
      <c r="L23" s="112"/>
      <c r="M23" s="112"/>
      <c r="N23" s="112"/>
      <c r="O23" s="112"/>
      <c r="P23" s="112"/>
      <c r="Q23" s="112"/>
      <c r="R23" s="104">
        <f t="shared" si="0"/>
        <v>0</v>
      </c>
      <c r="S23" s="105">
        <f t="shared" si="1"/>
        <v>0</v>
      </c>
      <c r="T23" s="102" t="str">
        <f t="shared" si="2"/>
        <v>1er</v>
      </c>
      <c r="U23" s="106"/>
      <c r="V23" s="107"/>
      <c r="W23" s="108"/>
      <c r="Z23" s="109"/>
      <c r="AA23" s="108"/>
      <c r="AC23" s="110"/>
    </row>
    <row r="24" spans="1:30" s="76" customFormat="1" x14ac:dyDescent="0.35">
      <c r="A24" s="89" t="s">
        <v>139</v>
      </c>
      <c r="B24" s="89"/>
      <c r="C24" s="89"/>
      <c r="D24" s="89"/>
      <c r="E24" s="89"/>
      <c r="F24" s="89"/>
      <c r="G24" s="89"/>
      <c r="H24" s="89"/>
      <c r="I24" s="89"/>
      <c r="J24" s="89"/>
      <c r="K24" s="89"/>
      <c r="L24" s="89"/>
      <c r="M24" s="89"/>
      <c r="N24" s="89"/>
      <c r="O24" s="89"/>
      <c r="P24" s="89"/>
      <c r="Q24" s="89"/>
      <c r="R24" s="83">
        <f t="shared" si="0"/>
        <v>0</v>
      </c>
      <c r="S24" s="77">
        <f t="shared" si="1"/>
        <v>0</v>
      </c>
      <c r="T24" s="76" t="str">
        <f t="shared" si="2"/>
        <v>1er</v>
      </c>
      <c r="U24" s="84"/>
      <c r="V24" s="85"/>
      <c r="W24" s="86"/>
      <c r="Z24" s="87"/>
      <c r="AA24" s="86"/>
      <c r="AC24" s="88"/>
    </row>
    <row r="25" spans="1:30" s="76" customFormat="1" ht="15" thickBot="1" x14ac:dyDescent="0.4">
      <c r="A25" s="89"/>
      <c r="B25" s="89"/>
      <c r="C25" s="89"/>
      <c r="D25" s="89"/>
      <c r="E25" s="89"/>
      <c r="F25" s="89"/>
      <c r="G25" s="89"/>
      <c r="H25" s="89"/>
      <c r="I25" s="89"/>
      <c r="J25" s="89"/>
      <c r="K25" s="89"/>
      <c r="L25" s="89"/>
      <c r="M25" s="89"/>
      <c r="N25" s="89"/>
      <c r="O25" s="89"/>
      <c r="P25" s="89"/>
      <c r="Q25" s="89"/>
      <c r="R25" s="83" t="str">
        <f t="shared" si="0"/>
        <v/>
      </c>
      <c r="S25" s="77" t="str">
        <f t="shared" si="1"/>
        <v/>
      </c>
      <c r="T25" s="76" t="str">
        <f t="shared" si="2"/>
        <v/>
      </c>
      <c r="U25" s="84"/>
      <c r="V25" s="90"/>
      <c r="W25" s="91"/>
      <c r="X25" s="92"/>
      <c r="Y25" s="92"/>
      <c r="Z25" s="93"/>
      <c r="AA25" s="94"/>
      <c r="AB25" s="95"/>
      <c r="AC25" s="96"/>
      <c r="AD25" s="76" t="str">
        <f t="shared" si="3"/>
        <v/>
      </c>
    </row>
    <row r="26" spans="1:30" s="76" customFormat="1" x14ac:dyDescent="0.35">
      <c r="A26" s="97" t="s">
        <v>115</v>
      </c>
      <c r="B26" s="82" t="str" cm="1">
        <f t="array" ref="B26">IF(SUMPRODUCT(($A$3:$A$25&lt;&gt;"")*(B3:B25="X"))=0,"",1000/SUMPRODUCT(($A$3:$A$25&lt;&gt;"")*(B3:B25="X")))</f>
        <v/>
      </c>
      <c r="C26" s="82" t="str" cm="1">
        <f t="array" ref="C26">IF(SUMPRODUCT(($A$3:$A$25&lt;&gt;"")*(C3:C25="X"))=0,"",1000/SUMPRODUCT(($A$3:$A$25&lt;&gt;"")*(C3:C25="X")))</f>
        <v/>
      </c>
      <c r="D26" s="82" t="str" cm="1">
        <f t="array" ref="D26">IF(SUMPRODUCT(($A$3:$A$25&lt;&gt;"")*(D3:D25="X"))=0,"",1000/SUMPRODUCT(($A$3:$A$25&lt;&gt;"")*(D3:D25="X")))</f>
        <v/>
      </c>
      <c r="E26" s="82" t="str" cm="1">
        <f t="array" ref="E26">IF(SUMPRODUCT(($A$3:$A$25&lt;&gt;"")*(E3:E25="X"))=0,"",1000/SUMPRODUCT(($A$3:$A$25&lt;&gt;"")*(E3:E25="X")))</f>
        <v/>
      </c>
      <c r="F26" s="82" t="str" cm="1">
        <f t="array" ref="F26">IF(SUMPRODUCT(($A$3:$A$25&lt;&gt;"")*(F3:F25="X"))=0,"",1000/SUMPRODUCT(($A$3:$A$25&lt;&gt;"")*(F3:F25="X")))</f>
        <v/>
      </c>
      <c r="G26" s="82" t="str" cm="1">
        <f t="array" ref="G26">IF(SUMPRODUCT(($A$3:$A$25&lt;&gt;"")*(G3:G25="X"))=0,"",1000/SUMPRODUCT(($A$3:$A$25&lt;&gt;"")*(G3:G25="X")))</f>
        <v/>
      </c>
      <c r="H26" s="82" t="str" cm="1">
        <f t="array" ref="H26">IF(SUMPRODUCT(($A$3:$A$25&lt;&gt;"")*(H3:H25="X"))=0,"",1000/SUMPRODUCT(($A$3:$A$25&lt;&gt;"")*(H3:H25="X")))</f>
        <v/>
      </c>
      <c r="I26" s="82" t="str" cm="1">
        <f t="array" ref="I26">IF(SUMPRODUCT(($A$3:$A$25&lt;&gt;"")*(I3:I25="X"))=0,"",1000/SUMPRODUCT(($A$3:$A$25&lt;&gt;"")*(I3:I25="X")))</f>
        <v/>
      </c>
      <c r="J26" s="82" t="str" cm="1">
        <f t="array" ref="J26">IF(SUMPRODUCT(($A$3:$A$25&lt;&gt;"")*(J3:J25="X"))=0,"",1000/SUMPRODUCT(($A$3:$A$25&lt;&gt;"")*(J3:J25="X")))</f>
        <v/>
      </c>
      <c r="K26" s="82" t="str" cm="1">
        <f t="array" ref="K26">IF(SUMPRODUCT(($A$3:$A$25&lt;&gt;"")*(K3:K25="X"))=0,"",1000/SUMPRODUCT(($A$3:$A$25&lt;&gt;"")*(K3:K25="X")))</f>
        <v/>
      </c>
      <c r="L26" s="82" t="str" cm="1">
        <f t="array" ref="L26">IF(SUMPRODUCT(($A$3:$A$25&lt;&gt;"")*(L3:L25="X"))=0,"",1000/SUMPRODUCT(($A$3:$A$25&lt;&gt;"")*(L3:L25="X")))</f>
        <v/>
      </c>
      <c r="M26" s="82" t="str" cm="1">
        <f t="array" ref="M26">IF(SUMPRODUCT(($A$3:$A$25&lt;&gt;"")*(M3:M25="X"))=0,"",1000/SUMPRODUCT(($A$3:$A$25&lt;&gt;"")*(M3:M25="X")))</f>
        <v/>
      </c>
      <c r="N26" s="82" t="str" cm="1">
        <f t="array" ref="N26">IF(SUMPRODUCT(($A$3:$A$25&lt;&gt;"")*(N3:N25="X"))=0,"",1000/SUMPRODUCT(($A$3:$A$25&lt;&gt;"")*(N3:N25="X")))</f>
        <v/>
      </c>
      <c r="O26" s="82" t="str" cm="1">
        <f t="array" ref="O26">IF(SUMPRODUCT(($A$3:$A$25&lt;&gt;"")*(O3:O25="X"))=0,"",1000/SUMPRODUCT(($A$3:$A$25&lt;&gt;"")*(O3:O25="X")))</f>
        <v/>
      </c>
      <c r="P26" s="82" t="str" cm="1">
        <f t="array" ref="P26">IF(SUMPRODUCT(($A$3:$A$25&lt;&gt;"")*(P3:P25="X"))=0,"",1000/SUMPRODUCT(($A$3:$A$25&lt;&gt;"")*(P3:P25="X")))</f>
        <v/>
      </c>
      <c r="Q26" s="82" t="str" cm="1">
        <f t="array" ref="Q26">IF(SUMPRODUCT(($A$3:$A$25&lt;&gt;"")*(Q3:Q25="X"))=0,"",1000/SUMPRODUCT(($A$3:$A$25&lt;&gt;"")*(Q3:Q25="X")))</f>
        <v/>
      </c>
      <c r="S26" s="98"/>
    </row>
    <row r="27" spans="1:30" s="76" customFormat="1" x14ac:dyDescent="0.35">
      <c r="A27" s="97" t="s">
        <v>116</v>
      </c>
      <c r="B27" s="99" t="str" cm="1">
        <f t="array" ref="B27">IF(SUMPRODUCT(($A$3:$A$25&lt;&gt;"")*(B3:B25="X"))=0,"",SUMPRODUCT(($A$3:$A$25&lt;&gt;"")*(B3:B25="X"))/COUNTA($A$3:$A$25))</f>
        <v/>
      </c>
      <c r="C27" s="99" t="str" cm="1">
        <f t="array" ref="C27">IF(SUMPRODUCT(($A$3:$A$25&lt;&gt;"")*(C3:C25="X"))=0,"",SUMPRODUCT(($A$3:$A$25&lt;&gt;"")*(C3:C25="X"))/COUNTA($A$3:$A$25))</f>
        <v/>
      </c>
      <c r="D27" s="99" t="str" cm="1">
        <f t="array" ref="D27">IF(SUMPRODUCT(($A$3:$A$25&lt;&gt;"")*(D3:D25="X"))=0,"",SUMPRODUCT(($A$3:$A$25&lt;&gt;"")*(D3:D25="X"))/COUNTA($A$3:$A$25))</f>
        <v/>
      </c>
      <c r="E27" s="99" t="str" cm="1">
        <f t="array" ref="E27">IF(SUMPRODUCT(($A$3:$A$25&lt;&gt;"")*(E3:E25="X"))=0,"",SUMPRODUCT(($A$3:$A$25&lt;&gt;"")*(E3:E25="X"))/COUNTA($A$3:$A$25))</f>
        <v/>
      </c>
      <c r="F27" s="99" t="str" cm="1">
        <f t="array" ref="F27">IF(SUMPRODUCT(($A$3:$A$25&lt;&gt;"")*(F3:F25="X"))=0,"",SUMPRODUCT(($A$3:$A$25&lt;&gt;"")*(F3:F25="X"))/COUNTA($A$3:$A$25))</f>
        <v/>
      </c>
      <c r="G27" s="99" t="str" cm="1">
        <f t="array" ref="G27">IF(SUMPRODUCT(($A$3:$A$25&lt;&gt;"")*(G3:G25="X"))=0,"",SUMPRODUCT(($A$3:$A$25&lt;&gt;"")*(G3:G25="X"))/COUNTA($A$3:$A$25))</f>
        <v/>
      </c>
      <c r="H27" s="99" t="str" cm="1">
        <f t="array" ref="H27">IF(SUMPRODUCT(($A$3:$A$25&lt;&gt;"")*(H3:H25="X"))=0,"",SUMPRODUCT(($A$3:$A$25&lt;&gt;"")*(H3:H25="X"))/COUNTA($A$3:$A$25))</f>
        <v/>
      </c>
      <c r="I27" s="99" t="str" cm="1">
        <f t="array" ref="I27">IF(SUMPRODUCT(($A$3:$A$25&lt;&gt;"")*(I3:I25="X"))=0,"",SUMPRODUCT(($A$3:$A$25&lt;&gt;"")*(I3:I25="X"))/COUNTA($A$3:$A$25))</f>
        <v/>
      </c>
      <c r="J27" s="99" t="str" cm="1">
        <f t="array" ref="J27">IF(SUMPRODUCT(($A$3:$A$25&lt;&gt;"")*(J3:J25="X"))=0,"",SUMPRODUCT(($A$3:$A$25&lt;&gt;"")*(J3:J25="X"))/COUNTA($A$3:$A$25))</f>
        <v/>
      </c>
      <c r="K27" s="99" t="str" cm="1">
        <f t="array" ref="K27">IF(SUMPRODUCT(($A$3:$A$25&lt;&gt;"")*(K3:K25="X"))=0,"",SUMPRODUCT(($A$3:$A$25&lt;&gt;"")*(K3:K25="X"))/COUNTA($A$3:$A$25))</f>
        <v/>
      </c>
      <c r="L27" s="99" t="str" cm="1">
        <f t="array" ref="L27">IF(SUMPRODUCT(($A$3:$A$25&lt;&gt;"")*(L3:L25="X"))=0,"",SUMPRODUCT(($A$3:$A$25&lt;&gt;"")*(L3:L25="X"))/COUNTA($A$3:$A$25))</f>
        <v/>
      </c>
      <c r="M27" s="99" t="str" cm="1">
        <f t="array" ref="M27">IF(SUMPRODUCT(($A$3:$A$25&lt;&gt;"")*(M3:M25="X"))=0,"",SUMPRODUCT(($A$3:$A$25&lt;&gt;"")*(M3:M25="X"))/COUNTA($A$3:$A$25))</f>
        <v/>
      </c>
      <c r="N27" s="99" t="str" cm="1">
        <f t="array" ref="N27">IF(SUMPRODUCT(($A$3:$A$25&lt;&gt;"")*(N3:N25="X"))=0,"",SUMPRODUCT(($A$3:$A$25&lt;&gt;"")*(N3:N25="X"))/COUNTA($A$3:$A$25))</f>
        <v/>
      </c>
      <c r="O27" s="99" t="str" cm="1">
        <f t="array" ref="O27">IF(SUMPRODUCT(($A$3:$A$25&lt;&gt;"")*(O3:O25="X"))=0,"",SUMPRODUCT(($A$3:$A$25&lt;&gt;"")*(O3:O25="X"))/COUNTA($A$3:$A$25))</f>
        <v/>
      </c>
      <c r="P27" s="99" t="str" cm="1">
        <f t="array" ref="P27">IF(SUMPRODUCT(($A$3:$A$25&lt;&gt;"")*(P3:P25="X"))=0,"",SUMPRODUCT(($A$3:$A$25&lt;&gt;"")*(P3:P25="X"))/COUNTA($A$3:$A$25))</f>
        <v/>
      </c>
      <c r="Q27" s="99" t="str" cm="1">
        <f t="array" ref="Q27">IF(SUMPRODUCT(($A$3:$A$25&lt;&gt;"")*(Q3:Q25="X"))=0,"",SUMPRODUCT(($A$3:$A$25&lt;&gt;"")*(Q3:Q25="X"))/COUNTA($A$3:$A$25))</f>
        <v/>
      </c>
      <c r="S27" s="98"/>
    </row>
    <row r="28" spans="1:30" s="76" customFormat="1" x14ac:dyDescent="0.35">
      <c r="S28" s="77"/>
    </row>
    <row r="29" spans="1:30" s="76" customFormat="1" x14ac:dyDescent="0.35">
      <c r="S29" s="77"/>
    </row>
  </sheetData>
  <conditionalFormatting sqref="B1:Q1">
    <cfRule type="expression" dxfId="21" priority="1">
      <formula>LEFT(B1,FIND(" ",B1&amp;" ")-1)="Noires"</formula>
    </cfRule>
    <cfRule type="expression" dxfId="20" priority="2">
      <formula>LEFT(B1,FIND(" ",B1&amp;" ")-1)="Violettes"</formula>
    </cfRule>
    <cfRule type="expression" dxfId="19" priority="3">
      <formula>LEFT(B1,FIND(" ",B1&amp;" ")-1)="Jaunes"</formula>
    </cfRule>
    <cfRule type="expression" dxfId="18" priority="4">
      <formula>LEFT(B1,FIND(" ",B1&amp;" ")-1)="Oranges"</formula>
    </cfRule>
    <cfRule type="expression" dxfId="17" priority="5">
      <formula>LEFT(B1,FIND(" ",B1&amp;" ")-1)="Bleues"</formula>
    </cfRule>
    <cfRule type="expression" dxfId="16" priority="6">
      <formula>LEFT(B1,FIND(" ",B1&amp;" ")-1)="Turquoises"</formula>
    </cfRule>
    <cfRule type="expression" dxfId="15" priority="7">
      <formula>LEFT(B1,FIND(" ",B1&amp;" ")-1)="Roses"</formula>
    </cfRule>
    <cfRule type="expression" dxfId="14" priority="8">
      <formula>LEFT(B1,FIND(" ",B1&amp;" ")-1)="Kilter"</formula>
    </cfRule>
    <cfRule type="expression" dxfId="13" priority="9">
      <formula>LEFT(B1,FIND(" ",B1&amp;" ")-1)="Rouges"</formula>
    </cfRule>
    <cfRule type="expression" dxfId="12" priority="10">
      <formula>LEFT(B1,FIND(" ",B1&amp;" ")-1)="Vertes"</formula>
    </cfRule>
    <cfRule type="expression" dxfId="11" priority="11">
      <formula>LEFT(B1,FIND(" ",B1&amp;" ")-1)="Blanches"</formula>
    </cfRule>
  </conditionalFormatting>
  <pageMargins left="0.7" right="0.7" top="0.75" bottom="0.75" header="0.3" footer="0.3"/>
  <pageSetup paperSize="9" scale="50" fitToHeight="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422E4-279C-4E33-A5CC-3B7D37978AA2}">
  <sheetPr>
    <pageSetUpPr fitToPage="1"/>
  </sheetPr>
  <dimension ref="A1:AE29"/>
  <sheetViews>
    <sheetView topLeftCell="B1" workbookViewId="0">
      <selection activeCell="N2" sqref="N2"/>
    </sheetView>
  </sheetViews>
  <sheetFormatPr baseColWidth="10" defaultRowHeight="14.5" x14ac:dyDescent="0.35"/>
  <cols>
    <col min="1" max="1" width="12.453125" customWidth="1"/>
    <col min="2" max="2" width="5.36328125" bestFit="1" customWidth="1"/>
    <col min="3" max="17" width="5.1796875" customWidth="1"/>
    <col min="18" max="18" width="9" bestFit="1" customWidth="1"/>
    <col min="19" max="19" width="9.08984375" style="100" hidden="1" customWidth="1"/>
    <col min="20" max="20" width="6.36328125" bestFit="1" customWidth="1"/>
    <col min="21" max="21" width="9.36328125" bestFit="1" customWidth="1"/>
    <col min="22" max="29" width="4.7265625" customWidth="1"/>
    <col min="30" max="30" width="6.08984375" bestFit="1" customWidth="1"/>
    <col min="31" max="31" width="7.81640625" bestFit="1" customWidth="1"/>
  </cols>
  <sheetData>
    <row r="1" spans="1:31" ht="135" x14ac:dyDescent="0.35">
      <c r="A1" s="29" t="s">
        <v>101</v>
      </c>
      <c r="B1" s="32" t="s">
        <v>149</v>
      </c>
      <c r="C1" s="31" t="s">
        <v>150</v>
      </c>
      <c r="D1" s="33" t="s">
        <v>151</v>
      </c>
      <c r="E1" s="29" t="s">
        <v>152</v>
      </c>
      <c r="F1" s="37" t="s">
        <v>102</v>
      </c>
      <c r="G1" s="114" t="s">
        <v>155</v>
      </c>
      <c r="H1" s="34" t="s">
        <v>153</v>
      </c>
      <c r="I1" s="30" t="s">
        <v>80</v>
      </c>
      <c r="J1" s="34" t="s">
        <v>154</v>
      </c>
      <c r="K1" s="31" t="s">
        <v>79</v>
      </c>
      <c r="L1" s="33" t="s">
        <v>156</v>
      </c>
      <c r="M1" s="31" t="s">
        <v>157</v>
      </c>
      <c r="N1" s="31" t="s">
        <v>158</v>
      </c>
      <c r="O1" s="34"/>
      <c r="P1" s="30"/>
      <c r="Q1" s="34"/>
      <c r="R1" s="113" t="s">
        <v>103</v>
      </c>
      <c r="S1" s="67"/>
      <c r="T1" s="113" t="s">
        <v>104</v>
      </c>
      <c r="U1" s="35" t="s">
        <v>105</v>
      </c>
      <c r="V1" s="68" t="s">
        <v>106</v>
      </c>
      <c r="W1" s="69"/>
      <c r="X1" s="70"/>
      <c r="Y1" s="70"/>
      <c r="Z1" s="71" t="s">
        <v>107</v>
      </c>
      <c r="AA1" s="72"/>
      <c r="AB1" s="73"/>
      <c r="AC1" s="74"/>
      <c r="AD1" s="36"/>
      <c r="AE1" s="35" t="s">
        <v>108</v>
      </c>
    </row>
    <row r="2" spans="1:31" s="76" customFormat="1" x14ac:dyDescent="0.35">
      <c r="A2" s="75" t="s">
        <v>109</v>
      </c>
      <c r="B2" s="75">
        <v>1</v>
      </c>
      <c r="C2" s="75">
        <v>2</v>
      </c>
      <c r="D2" s="75">
        <v>3</v>
      </c>
      <c r="E2" s="75">
        <v>4</v>
      </c>
      <c r="F2" s="75">
        <v>5</v>
      </c>
      <c r="G2" s="75">
        <v>6</v>
      </c>
      <c r="H2" s="75">
        <v>7</v>
      </c>
      <c r="I2" s="75">
        <v>8</v>
      </c>
      <c r="J2" s="75">
        <v>9</v>
      </c>
      <c r="K2" s="75">
        <v>10</v>
      </c>
      <c r="L2" s="75">
        <v>11</v>
      </c>
      <c r="M2" s="75">
        <v>12</v>
      </c>
      <c r="N2" s="75">
        <v>13</v>
      </c>
      <c r="O2" s="75">
        <v>14</v>
      </c>
      <c r="P2" s="75">
        <v>15</v>
      </c>
      <c r="Q2" s="75">
        <v>16</v>
      </c>
      <c r="S2" s="77"/>
      <c r="V2" s="78" t="s">
        <v>110</v>
      </c>
      <c r="W2" s="75" t="s">
        <v>111</v>
      </c>
      <c r="X2" s="75" t="s">
        <v>112</v>
      </c>
      <c r="Y2" s="75" t="s">
        <v>113</v>
      </c>
      <c r="Z2" s="79" t="s">
        <v>110</v>
      </c>
      <c r="AA2" s="75" t="s">
        <v>111</v>
      </c>
      <c r="AB2" s="75" t="s">
        <v>112</v>
      </c>
      <c r="AC2" s="80" t="s">
        <v>113</v>
      </c>
      <c r="AD2" s="75" t="s">
        <v>114</v>
      </c>
    </row>
    <row r="3" spans="1:31" s="76" customFormat="1" ht="16" customHeight="1" x14ac:dyDescent="0.35">
      <c r="A3" s="81" t="s">
        <v>118</v>
      </c>
      <c r="B3" s="82"/>
      <c r="C3" s="82"/>
      <c r="D3" s="82"/>
      <c r="E3" s="82"/>
      <c r="F3" s="82"/>
      <c r="G3" s="82"/>
      <c r="H3" s="82"/>
      <c r="I3" s="82"/>
      <c r="J3" s="82"/>
      <c r="K3" s="82"/>
      <c r="L3" s="82"/>
      <c r="M3" s="82"/>
      <c r="N3" s="82"/>
      <c r="O3" s="82"/>
      <c r="P3" s="82"/>
      <c r="Q3" s="82"/>
      <c r="R3" s="83">
        <f t="shared" ref="R3:R25" si="0">IF(A3="","",SUMIF(B3:Q3,"X",$B$26:$Q$26))</f>
        <v>0</v>
      </c>
      <c r="S3" s="77">
        <f t="shared" ref="S3:S25" si="1">IF(A3="","",R3-((COUNTIF(B3:Q3,"X")*0.001)))</f>
        <v>0</v>
      </c>
      <c r="T3" s="76" t="str">
        <f t="shared" ref="T3:T25" si="2">IF(A3="","",IF(RANK(S3,$S$3:$S$25,0)=1,"1er",RANK(S3,$S$3:$S$25,0)&amp;"ème"))</f>
        <v>1er</v>
      </c>
      <c r="U3" s="84"/>
      <c r="V3" s="85"/>
      <c r="W3" s="86"/>
      <c r="Z3" s="87"/>
      <c r="AA3" s="86"/>
      <c r="AC3" s="88"/>
      <c r="AD3" s="76" t="str">
        <f>IF(U3&lt;&gt;"X","",IF(V3="X",75+25*EXP(-(Y3-1)*0.05),IF(W3="X",25+50*EXP(-(Y3-1)*0.05),25*(1-EXP(-X3*0.2))))+IF(Z3="X",75+25*EXP(-(AC3-1)*0.05),IF(AA3="X",25+50*EXP(-(AC3-1)*0.05),25*(1-EXP(-AB3*0.2)))))</f>
        <v/>
      </c>
    </row>
    <row r="4" spans="1:31" s="76" customFormat="1" ht="16" customHeight="1" x14ac:dyDescent="0.35">
      <c r="A4" s="81" t="s">
        <v>119</v>
      </c>
      <c r="B4" s="82"/>
      <c r="C4" s="82"/>
      <c r="D4" s="82"/>
      <c r="E4" s="82"/>
      <c r="F4" s="82"/>
      <c r="G4" s="82"/>
      <c r="H4" s="82"/>
      <c r="I4" s="82"/>
      <c r="J4" s="82"/>
      <c r="K4" s="82"/>
      <c r="L4" s="82"/>
      <c r="M4" s="82"/>
      <c r="N4" s="82"/>
      <c r="O4" s="82"/>
      <c r="P4" s="82"/>
      <c r="Q4" s="82"/>
      <c r="R4" s="83">
        <f t="shared" si="0"/>
        <v>0</v>
      </c>
      <c r="S4" s="77">
        <f t="shared" si="1"/>
        <v>0</v>
      </c>
      <c r="T4" s="76" t="str">
        <f t="shared" si="2"/>
        <v>1er</v>
      </c>
      <c r="U4" s="84"/>
      <c r="V4" s="85"/>
      <c r="W4" s="86"/>
      <c r="Z4" s="87"/>
      <c r="AA4" s="86"/>
      <c r="AC4" s="88"/>
      <c r="AD4" s="76" t="str">
        <f t="shared" ref="AD4:AD25" si="3">IF(U4&lt;&gt;"X","",IF(V4="X",75+25*EXP(-(Y4-1)*0.05),IF(W4="X",25+50*EXP(-(Y4-1)*0.05),25*(1-EXP(-X4*0.2))))+IF(Z4="X",75+25*EXP(-(AC4-1)*0.05),IF(AA4="X",25+50*EXP(-(AC4-1)*0.05),25*(1-EXP(-AB4*0.2)))))</f>
        <v/>
      </c>
    </row>
    <row r="5" spans="1:31" s="76" customFormat="1" ht="16" customHeight="1" x14ac:dyDescent="0.35">
      <c r="A5" s="81" t="s">
        <v>120</v>
      </c>
      <c r="B5" s="82"/>
      <c r="C5" s="82"/>
      <c r="D5" s="82"/>
      <c r="E5" s="82"/>
      <c r="F5" s="82"/>
      <c r="G5" s="82"/>
      <c r="H5" s="82"/>
      <c r="I5" s="82"/>
      <c r="J5" s="82"/>
      <c r="K5" s="82"/>
      <c r="L5" s="82"/>
      <c r="M5" s="82"/>
      <c r="N5" s="82"/>
      <c r="O5" s="82"/>
      <c r="P5" s="82"/>
      <c r="Q5" s="82"/>
      <c r="R5" s="83">
        <f t="shared" si="0"/>
        <v>0</v>
      </c>
      <c r="S5" s="77">
        <f t="shared" si="1"/>
        <v>0</v>
      </c>
      <c r="T5" s="76" t="str">
        <f t="shared" si="2"/>
        <v>1er</v>
      </c>
      <c r="U5" s="84"/>
      <c r="V5" s="85"/>
      <c r="W5" s="86"/>
      <c r="Z5" s="87"/>
      <c r="AA5" s="86"/>
      <c r="AC5" s="88"/>
      <c r="AD5" s="76" t="str">
        <f t="shared" si="3"/>
        <v/>
      </c>
    </row>
    <row r="6" spans="1:31" s="76" customFormat="1" ht="16" customHeight="1" x14ac:dyDescent="0.35">
      <c r="A6" s="81" t="s">
        <v>121</v>
      </c>
      <c r="B6" s="82"/>
      <c r="C6" s="82"/>
      <c r="D6" s="82"/>
      <c r="E6" s="82"/>
      <c r="F6" s="82"/>
      <c r="G6" s="82"/>
      <c r="H6" s="82"/>
      <c r="I6" s="82"/>
      <c r="J6" s="82"/>
      <c r="K6" s="82"/>
      <c r="L6" s="82"/>
      <c r="M6" s="82"/>
      <c r="N6" s="82"/>
      <c r="O6" s="82"/>
      <c r="P6" s="82"/>
      <c r="Q6" s="82"/>
      <c r="R6" s="83">
        <f t="shared" si="0"/>
        <v>0</v>
      </c>
      <c r="S6" s="77">
        <f t="shared" si="1"/>
        <v>0</v>
      </c>
      <c r="T6" s="76" t="str">
        <f t="shared" si="2"/>
        <v>1er</v>
      </c>
      <c r="U6" s="84"/>
      <c r="V6" s="85"/>
      <c r="W6" s="86"/>
      <c r="Z6" s="87"/>
      <c r="AA6" s="86"/>
      <c r="AC6" s="88"/>
      <c r="AD6" s="76" t="str">
        <f t="shared" si="3"/>
        <v/>
      </c>
    </row>
    <row r="7" spans="1:31" s="76" customFormat="1" ht="16" customHeight="1" x14ac:dyDescent="0.35">
      <c r="A7" s="81" t="s">
        <v>122</v>
      </c>
      <c r="B7" s="82"/>
      <c r="C7" s="82"/>
      <c r="D7" s="82"/>
      <c r="E7" s="82"/>
      <c r="F7" s="82"/>
      <c r="G7" s="82"/>
      <c r="H7" s="82"/>
      <c r="I7" s="82"/>
      <c r="J7" s="82"/>
      <c r="K7" s="82"/>
      <c r="L7" s="82"/>
      <c r="M7" s="82"/>
      <c r="N7" s="82"/>
      <c r="O7" s="82"/>
      <c r="P7" s="82"/>
      <c r="Q7" s="82"/>
      <c r="R7" s="83">
        <f t="shared" si="0"/>
        <v>0</v>
      </c>
      <c r="S7" s="77">
        <f t="shared" si="1"/>
        <v>0</v>
      </c>
      <c r="T7" s="76" t="str">
        <f t="shared" si="2"/>
        <v>1er</v>
      </c>
      <c r="U7" s="84"/>
      <c r="V7" s="85"/>
      <c r="W7" s="86"/>
      <c r="Z7" s="87"/>
      <c r="AA7" s="86"/>
      <c r="AC7" s="88"/>
      <c r="AD7" s="76" t="str">
        <f t="shared" si="3"/>
        <v/>
      </c>
    </row>
    <row r="8" spans="1:31" s="76" customFormat="1" ht="16" customHeight="1" x14ac:dyDescent="0.35">
      <c r="A8" s="81" t="s">
        <v>123</v>
      </c>
      <c r="B8" s="82"/>
      <c r="C8" s="82"/>
      <c r="D8" s="82"/>
      <c r="E8" s="82"/>
      <c r="F8" s="82"/>
      <c r="G8" s="82"/>
      <c r="H8" s="82"/>
      <c r="I8" s="82"/>
      <c r="J8" s="82"/>
      <c r="K8" s="82"/>
      <c r="L8" s="82"/>
      <c r="M8" s="82"/>
      <c r="N8" s="82"/>
      <c r="O8" s="82"/>
      <c r="P8" s="82"/>
      <c r="Q8" s="82"/>
      <c r="R8" s="83">
        <f t="shared" si="0"/>
        <v>0</v>
      </c>
      <c r="S8" s="77">
        <f t="shared" si="1"/>
        <v>0</v>
      </c>
      <c r="T8" s="76" t="str">
        <f t="shared" si="2"/>
        <v>1er</v>
      </c>
      <c r="U8" s="84"/>
      <c r="V8" s="85"/>
      <c r="W8" s="86"/>
      <c r="Z8" s="87"/>
      <c r="AA8" s="86"/>
      <c r="AC8" s="88"/>
    </row>
    <row r="9" spans="1:31" s="76" customFormat="1" ht="16" customHeight="1" x14ac:dyDescent="0.35">
      <c r="A9" s="81" t="s">
        <v>124</v>
      </c>
      <c r="B9" s="82"/>
      <c r="C9" s="82"/>
      <c r="D9" s="82"/>
      <c r="E9" s="82"/>
      <c r="F9" s="82"/>
      <c r="G9" s="82"/>
      <c r="H9" s="82"/>
      <c r="I9" s="82"/>
      <c r="J9" s="82"/>
      <c r="K9" s="82"/>
      <c r="L9" s="82"/>
      <c r="M9" s="82"/>
      <c r="N9" s="82"/>
      <c r="O9" s="82"/>
      <c r="P9" s="82"/>
      <c r="Q9" s="82"/>
      <c r="R9" s="83">
        <f t="shared" si="0"/>
        <v>0</v>
      </c>
      <c r="S9" s="77">
        <f t="shared" si="1"/>
        <v>0</v>
      </c>
      <c r="T9" s="76" t="str">
        <f t="shared" si="2"/>
        <v>1er</v>
      </c>
      <c r="U9" s="84"/>
      <c r="V9" s="85"/>
      <c r="W9" s="86"/>
      <c r="Z9" s="87"/>
      <c r="AA9" s="86"/>
      <c r="AC9" s="88"/>
    </row>
    <row r="10" spans="1:31" s="76" customFormat="1" ht="16" customHeight="1" x14ac:dyDescent="0.35">
      <c r="A10" s="81" t="s">
        <v>125</v>
      </c>
      <c r="B10" s="82"/>
      <c r="C10" s="82"/>
      <c r="D10" s="82"/>
      <c r="E10" s="82"/>
      <c r="F10" s="82"/>
      <c r="G10" s="82"/>
      <c r="H10" s="82"/>
      <c r="I10" s="82"/>
      <c r="J10" s="82"/>
      <c r="K10" s="82"/>
      <c r="L10" s="82"/>
      <c r="M10" s="82"/>
      <c r="N10" s="82"/>
      <c r="O10" s="82"/>
      <c r="P10" s="82"/>
      <c r="Q10" s="82"/>
      <c r="R10" s="83">
        <f t="shared" si="0"/>
        <v>0</v>
      </c>
      <c r="S10" s="77">
        <f t="shared" si="1"/>
        <v>0</v>
      </c>
      <c r="T10" s="76" t="str">
        <f t="shared" si="2"/>
        <v>1er</v>
      </c>
      <c r="U10" s="84"/>
      <c r="V10" s="85"/>
      <c r="W10" s="86"/>
      <c r="Z10" s="87"/>
      <c r="AA10" s="86"/>
      <c r="AC10" s="88"/>
      <c r="AD10" s="76" t="str">
        <f t="shared" si="3"/>
        <v/>
      </c>
    </row>
    <row r="11" spans="1:31" s="76" customFormat="1" ht="16" customHeight="1" x14ac:dyDescent="0.35">
      <c r="A11" s="81" t="s">
        <v>126</v>
      </c>
      <c r="B11" s="82"/>
      <c r="C11" s="82"/>
      <c r="D11" s="82"/>
      <c r="E11" s="82"/>
      <c r="F11" s="82"/>
      <c r="G11" s="82"/>
      <c r="H11" s="82"/>
      <c r="I11" s="82"/>
      <c r="J11" s="82"/>
      <c r="K11" s="82"/>
      <c r="L11" s="82"/>
      <c r="M11" s="82"/>
      <c r="N11" s="82"/>
      <c r="O11" s="82"/>
      <c r="P11" s="82"/>
      <c r="Q11" s="82"/>
      <c r="R11" s="83">
        <f t="shared" si="0"/>
        <v>0</v>
      </c>
      <c r="S11" s="77">
        <f t="shared" si="1"/>
        <v>0</v>
      </c>
      <c r="T11" s="76" t="str">
        <f t="shared" si="2"/>
        <v>1er</v>
      </c>
      <c r="U11" s="84"/>
      <c r="V11" s="85"/>
      <c r="W11" s="86"/>
      <c r="Z11" s="87"/>
      <c r="AA11" s="86"/>
      <c r="AC11" s="88"/>
    </row>
    <row r="12" spans="1:31" s="102" customFormat="1" ht="16" customHeight="1" x14ac:dyDescent="0.35">
      <c r="A12" s="111" t="s">
        <v>127</v>
      </c>
      <c r="B12" s="103"/>
      <c r="C12" s="103"/>
      <c r="D12" s="103"/>
      <c r="E12" s="103"/>
      <c r="F12" s="103"/>
      <c r="G12" s="103"/>
      <c r="H12" s="103"/>
      <c r="I12" s="103"/>
      <c r="J12" s="103"/>
      <c r="K12" s="103"/>
      <c r="L12" s="103"/>
      <c r="M12" s="103"/>
      <c r="N12" s="103"/>
      <c r="O12" s="103"/>
      <c r="P12" s="103"/>
      <c r="Q12" s="103"/>
      <c r="R12" s="104">
        <f t="shared" si="0"/>
        <v>0</v>
      </c>
      <c r="S12" s="105">
        <f t="shared" si="1"/>
        <v>0</v>
      </c>
      <c r="T12" s="102" t="str">
        <f t="shared" si="2"/>
        <v>1er</v>
      </c>
      <c r="U12" s="106"/>
      <c r="V12" s="107"/>
      <c r="W12" s="108"/>
      <c r="Z12" s="109"/>
      <c r="AA12" s="108"/>
      <c r="AC12" s="110"/>
      <c r="AD12" s="102" t="str">
        <f t="shared" si="3"/>
        <v/>
      </c>
    </row>
    <row r="13" spans="1:31" s="76" customFormat="1" ht="16" customHeight="1" x14ac:dyDescent="0.35">
      <c r="A13" s="81" t="s">
        <v>128</v>
      </c>
      <c r="B13" s="82"/>
      <c r="C13" s="82"/>
      <c r="D13" s="82"/>
      <c r="E13" s="82"/>
      <c r="F13" s="82"/>
      <c r="G13" s="82"/>
      <c r="H13" s="82"/>
      <c r="I13" s="82"/>
      <c r="J13" s="82"/>
      <c r="K13" s="82"/>
      <c r="L13" s="82"/>
      <c r="M13" s="82"/>
      <c r="N13" s="82"/>
      <c r="O13" s="82"/>
      <c r="P13" s="82"/>
      <c r="Q13" s="82"/>
      <c r="R13" s="83">
        <f t="shared" si="0"/>
        <v>0</v>
      </c>
      <c r="S13" s="77">
        <f t="shared" si="1"/>
        <v>0</v>
      </c>
      <c r="T13" s="76" t="str">
        <f t="shared" si="2"/>
        <v>1er</v>
      </c>
      <c r="U13" s="84"/>
      <c r="V13" s="85"/>
      <c r="W13" s="86"/>
      <c r="Z13" s="87"/>
      <c r="AA13" s="86"/>
      <c r="AC13" s="88"/>
    </row>
    <row r="14" spans="1:31" s="102" customFormat="1" ht="16" customHeight="1" x14ac:dyDescent="0.35">
      <c r="A14" s="111" t="s">
        <v>129</v>
      </c>
      <c r="B14" s="103"/>
      <c r="C14" s="103"/>
      <c r="D14" s="103"/>
      <c r="E14" s="103"/>
      <c r="F14" s="103"/>
      <c r="G14" s="103"/>
      <c r="H14" s="103"/>
      <c r="I14" s="103"/>
      <c r="J14" s="103"/>
      <c r="K14" s="103"/>
      <c r="L14" s="103"/>
      <c r="M14" s="103"/>
      <c r="N14" s="103"/>
      <c r="O14" s="103"/>
      <c r="P14" s="103"/>
      <c r="Q14" s="103"/>
      <c r="R14" s="104">
        <f t="shared" si="0"/>
        <v>0</v>
      </c>
      <c r="S14" s="105">
        <f t="shared" si="1"/>
        <v>0</v>
      </c>
      <c r="T14" s="102" t="str">
        <f t="shared" si="2"/>
        <v>1er</v>
      </c>
      <c r="U14" s="106"/>
      <c r="V14" s="107"/>
      <c r="W14" s="108"/>
      <c r="Z14" s="109"/>
      <c r="AA14" s="108"/>
      <c r="AC14" s="110"/>
      <c r="AD14" s="102" t="str">
        <f t="shared" si="3"/>
        <v/>
      </c>
    </row>
    <row r="15" spans="1:31" s="76" customFormat="1" ht="16" customHeight="1" x14ac:dyDescent="0.35">
      <c r="A15" s="81" t="s">
        <v>130</v>
      </c>
      <c r="B15" s="82"/>
      <c r="C15" s="82"/>
      <c r="D15" s="82"/>
      <c r="E15" s="82"/>
      <c r="F15" s="82"/>
      <c r="G15" s="82"/>
      <c r="H15" s="82"/>
      <c r="I15" s="82"/>
      <c r="J15" s="82"/>
      <c r="K15" s="82"/>
      <c r="L15" s="82"/>
      <c r="M15" s="82"/>
      <c r="N15" s="82"/>
      <c r="O15" s="82"/>
      <c r="P15" s="82"/>
      <c r="Q15" s="82"/>
      <c r="R15" s="83">
        <f t="shared" si="0"/>
        <v>0</v>
      </c>
      <c r="S15" s="77">
        <f t="shared" si="1"/>
        <v>0</v>
      </c>
      <c r="T15" s="76" t="str">
        <f t="shared" si="2"/>
        <v>1er</v>
      </c>
      <c r="U15" s="84"/>
      <c r="V15" s="85"/>
      <c r="W15" s="86"/>
      <c r="Z15" s="87"/>
      <c r="AA15" s="86"/>
      <c r="AC15" s="88"/>
    </row>
    <row r="16" spans="1:31" s="76" customFormat="1" ht="16" customHeight="1" x14ac:dyDescent="0.35">
      <c r="A16" s="101" t="s">
        <v>131</v>
      </c>
      <c r="B16" s="82"/>
      <c r="C16" s="82"/>
      <c r="D16" s="82"/>
      <c r="E16" s="82"/>
      <c r="F16" s="82"/>
      <c r="G16" s="82"/>
      <c r="H16" s="82"/>
      <c r="I16" s="82"/>
      <c r="J16" s="82"/>
      <c r="K16" s="82"/>
      <c r="L16" s="82"/>
      <c r="M16" s="82"/>
      <c r="N16" s="82"/>
      <c r="O16" s="82"/>
      <c r="P16" s="82"/>
      <c r="Q16" s="82"/>
      <c r="R16" s="83">
        <f t="shared" si="0"/>
        <v>0</v>
      </c>
      <c r="S16" s="77">
        <f t="shared" si="1"/>
        <v>0</v>
      </c>
      <c r="T16" s="76" t="str">
        <f t="shared" si="2"/>
        <v>1er</v>
      </c>
      <c r="U16" s="84"/>
      <c r="V16" s="85"/>
      <c r="W16" s="86"/>
      <c r="Z16" s="87"/>
      <c r="AA16" s="86"/>
      <c r="AC16" s="88"/>
      <c r="AD16" s="76" t="str">
        <f t="shared" si="3"/>
        <v/>
      </c>
    </row>
    <row r="17" spans="1:30" s="76" customFormat="1" ht="16" customHeight="1" x14ac:dyDescent="0.35">
      <c r="A17" s="82" t="s">
        <v>132</v>
      </c>
      <c r="B17" s="82"/>
      <c r="C17" s="82"/>
      <c r="D17" s="82"/>
      <c r="E17" s="82"/>
      <c r="F17" s="82"/>
      <c r="G17" s="82"/>
      <c r="H17" s="82"/>
      <c r="I17" s="82"/>
      <c r="J17" s="82"/>
      <c r="K17" s="82"/>
      <c r="L17" s="82"/>
      <c r="M17" s="82"/>
      <c r="N17" s="82"/>
      <c r="O17" s="82"/>
      <c r="P17" s="82"/>
      <c r="Q17" s="82"/>
      <c r="R17" s="83">
        <f t="shared" si="0"/>
        <v>0</v>
      </c>
      <c r="S17" s="77">
        <f t="shared" si="1"/>
        <v>0</v>
      </c>
      <c r="T17" s="76" t="str">
        <f t="shared" si="2"/>
        <v>1er</v>
      </c>
      <c r="U17" s="84"/>
      <c r="V17" s="85"/>
      <c r="W17" s="86"/>
      <c r="Z17" s="87"/>
      <c r="AA17" s="86"/>
      <c r="AC17" s="88"/>
    </row>
    <row r="18" spans="1:30" s="76" customFormat="1" x14ac:dyDescent="0.35">
      <c r="A18" s="82" t="s">
        <v>133</v>
      </c>
      <c r="B18" s="82"/>
      <c r="C18" s="82"/>
      <c r="D18" s="82"/>
      <c r="E18" s="82"/>
      <c r="F18" s="82"/>
      <c r="G18" s="82"/>
      <c r="H18" s="82"/>
      <c r="I18" s="82"/>
      <c r="J18" s="82"/>
      <c r="K18" s="82"/>
      <c r="L18" s="82"/>
      <c r="M18" s="82"/>
      <c r="N18" s="82"/>
      <c r="O18" s="82"/>
      <c r="P18" s="82"/>
      <c r="Q18" s="82"/>
      <c r="R18" s="83">
        <f t="shared" si="0"/>
        <v>0</v>
      </c>
      <c r="S18" s="77">
        <f t="shared" si="1"/>
        <v>0</v>
      </c>
      <c r="T18" s="76" t="str">
        <f t="shared" si="2"/>
        <v>1er</v>
      </c>
      <c r="U18" s="84"/>
      <c r="V18" s="85"/>
      <c r="W18" s="86"/>
      <c r="Z18" s="87"/>
      <c r="AA18" s="86"/>
      <c r="AC18" s="88"/>
    </row>
    <row r="19" spans="1:30" s="102" customFormat="1" x14ac:dyDescent="0.35">
      <c r="A19" s="103" t="s">
        <v>134</v>
      </c>
      <c r="B19" s="103"/>
      <c r="C19" s="103"/>
      <c r="D19" s="103"/>
      <c r="E19" s="103"/>
      <c r="F19" s="103"/>
      <c r="G19" s="103"/>
      <c r="H19" s="103"/>
      <c r="I19" s="103"/>
      <c r="J19" s="103"/>
      <c r="K19" s="103"/>
      <c r="L19" s="103"/>
      <c r="M19" s="103"/>
      <c r="N19" s="103"/>
      <c r="O19" s="103"/>
      <c r="P19" s="103"/>
      <c r="Q19" s="103"/>
      <c r="R19" s="104">
        <f t="shared" si="0"/>
        <v>0</v>
      </c>
      <c r="S19" s="105">
        <f t="shared" si="1"/>
        <v>0</v>
      </c>
      <c r="T19" s="102" t="str">
        <f t="shared" si="2"/>
        <v>1er</v>
      </c>
      <c r="U19" s="106"/>
      <c r="V19" s="107"/>
      <c r="W19" s="108"/>
      <c r="Z19" s="109"/>
      <c r="AA19" s="108"/>
      <c r="AC19" s="110"/>
      <c r="AD19" s="102" t="str">
        <f t="shared" si="3"/>
        <v/>
      </c>
    </row>
    <row r="20" spans="1:30" s="76" customFormat="1" x14ac:dyDescent="0.35">
      <c r="A20" s="82" t="s">
        <v>135</v>
      </c>
      <c r="B20" s="82"/>
      <c r="C20" s="82"/>
      <c r="D20" s="82"/>
      <c r="E20" s="82"/>
      <c r="F20" s="82"/>
      <c r="G20" s="82"/>
      <c r="H20" s="82"/>
      <c r="I20" s="82"/>
      <c r="J20" s="82"/>
      <c r="K20" s="82"/>
      <c r="L20" s="82"/>
      <c r="M20" s="82"/>
      <c r="N20" s="82"/>
      <c r="O20" s="82"/>
      <c r="P20" s="82"/>
      <c r="Q20" s="82"/>
      <c r="R20" s="83">
        <f t="shared" si="0"/>
        <v>0</v>
      </c>
      <c r="S20" s="77">
        <f t="shared" si="1"/>
        <v>0</v>
      </c>
      <c r="T20" s="76" t="str">
        <f t="shared" si="2"/>
        <v>1er</v>
      </c>
      <c r="U20" s="84"/>
      <c r="V20" s="85"/>
      <c r="W20" s="86"/>
      <c r="Z20" s="87"/>
      <c r="AA20" s="86"/>
      <c r="AC20" s="88"/>
    </row>
    <row r="21" spans="1:30" s="102" customFormat="1" x14ac:dyDescent="0.35">
      <c r="A21" s="103" t="s">
        <v>136</v>
      </c>
      <c r="B21" s="103"/>
      <c r="C21" s="103"/>
      <c r="D21" s="103"/>
      <c r="E21" s="103"/>
      <c r="F21" s="103"/>
      <c r="G21" s="103"/>
      <c r="H21" s="103"/>
      <c r="I21" s="103"/>
      <c r="J21" s="103"/>
      <c r="K21" s="103"/>
      <c r="L21" s="103"/>
      <c r="M21" s="103"/>
      <c r="N21" s="103"/>
      <c r="O21" s="103"/>
      <c r="P21" s="103"/>
      <c r="Q21" s="103"/>
      <c r="R21" s="104">
        <f t="shared" si="0"/>
        <v>0</v>
      </c>
      <c r="S21" s="105">
        <f t="shared" si="1"/>
        <v>0</v>
      </c>
      <c r="T21" s="102" t="str">
        <f t="shared" si="2"/>
        <v>1er</v>
      </c>
      <c r="U21" s="106"/>
      <c r="V21" s="107"/>
      <c r="W21" s="108"/>
      <c r="Z21" s="109"/>
      <c r="AA21" s="108"/>
      <c r="AC21" s="110"/>
    </row>
    <row r="22" spans="1:30" s="76" customFormat="1" x14ac:dyDescent="0.35">
      <c r="A22" s="82" t="s">
        <v>137</v>
      </c>
      <c r="B22" s="82"/>
      <c r="C22" s="82"/>
      <c r="D22" s="82"/>
      <c r="E22" s="82"/>
      <c r="F22" s="82"/>
      <c r="G22" s="82"/>
      <c r="H22" s="82"/>
      <c r="I22" s="82"/>
      <c r="J22" s="82"/>
      <c r="K22" s="82"/>
      <c r="L22" s="82"/>
      <c r="M22" s="82"/>
      <c r="N22" s="82"/>
      <c r="O22" s="82"/>
      <c r="P22" s="82"/>
      <c r="Q22" s="82"/>
      <c r="R22" s="83">
        <f t="shared" si="0"/>
        <v>0</v>
      </c>
      <c r="S22" s="77">
        <f t="shared" si="1"/>
        <v>0</v>
      </c>
      <c r="T22" s="76" t="str">
        <f t="shared" si="2"/>
        <v>1er</v>
      </c>
      <c r="U22" s="84"/>
      <c r="V22" s="85"/>
      <c r="W22" s="86"/>
      <c r="Z22" s="87"/>
      <c r="AA22" s="86"/>
      <c r="AC22" s="88"/>
      <c r="AD22" s="76" t="str">
        <f t="shared" si="3"/>
        <v/>
      </c>
    </row>
    <row r="23" spans="1:30" s="102" customFormat="1" x14ac:dyDescent="0.35">
      <c r="A23" s="112" t="s">
        <v>138</v>
      </c>
      <c r="B23" s="112"/>
      <c r="C23" s="112"/>
      <c r="D23" s="112"/>
      <c r="E23" s="112"/>
      <c r="F23" s="112"/>
      <c r="G23" s="112"/>
      <c r="H23" s="112"/>
      <c r="I23" s="112"/>
      <c r="J23" s="112"/>
      <c r="K23" s="112"/>
      <c r="L23" s="112"/>
      <c r="M23" s="112"/>
      <c r="N23" s="112"/>
      <c r="O23" s="112"/>
      <c r="P23" s="112"/>
      <c r="Q23" s="112"/>
      <c r="R23" s="104">
        <f t="shared" si="0"/>
        <v>0</v>
      </c>
      <c r="S23" s="105">
        <f t="shared" si="1"/>
        <v>0</v>
      </c>
      <c r="T23" s="102" t="str">
        <f t="shared" si="2"/>
        <v>1er</v>
      </c>
      <c r="U23" s="106"/>
      <c r="V23" s="107"/>
      <c r="W23" s="108"/>
      <c r="Z23" s="109"/>
      <c r="AA23" s="108"/>
      <c r="AC23" s="110"/>
    </row>
    <row r="24" spans="1:30" s="76" customFormat="1" x14ac:dyDescent="0.35">
      <c r="A24" s="89" t="s">
        <v>139</v>
      </c>
      <c r="B24" s="89"/>
      <c r="C24" s="89"/>
      <c r="D24" s="89"/>
      <c r="E24" s="89"/>
      <c r="F24" s="89"/>
      <c r="G24" s="89"/>
      <c r="H24" s="89"/>
      <c r="I24" s="89"/>
      <c r="J24" s="89"/>
      <c r="K24" s="89"/>
      <c r="L24" s="89"/>
      <c r="M24" s="89"/>
      <c r="N24" s="89"/>
      <c r="O24" s="89"/>
      <c r="P24" s="89"/>
      <c r="Q24" s="89"/>
      <c r="R24" s="83">
        <f t="shared" si="0"/>
        <v>0</v>
      </c>
      <c r="S24" s="77">
        <f t="shared" si="1"/>
        <v>0</v>
      </c>
      <c r="T24" s="76" t="str">
        <f t="shared" si="2"/>
        <v>1er</v>
      </c>
      <c r="U24" s="84"/>
      <c r="V24" s="85"/>
      <c r="W24" s="86"/>
      <c r="Z24" s="87"/>
      <c r="AA24" s="86"/>
      <c r="AC24" s="88"/>
    </row>
    <row r="25" spans="1:30" s="76" customFormat="1" ht="15" thickBot="1" x14ac:dyDescent="0.4">
      <c r="A25" s="89"/>
      <c r="B25" s="89"/>
      <c r="C25" s="89"/>
      <c r="D25" s="89"/>
      <c r="E25" s="89"/>
      <c r="F25" s="89"/>
      <c r="G25" s="89"/>
      <c r="H25" s="89"/>
      <c r="I25" s="89"/>
      <c r="J25" s="89"/>
      <c r="K25" s="89"/>
      <c r="L25" s="89"/>
      <c r="M25" s="89"/>
      <c r="N25" s="89"/>
      <c r="O25" s="89"/>
      <c r="P25" s="89"/>
      <c r="Q25" s="89"/>
      <c r="R25" s="83" t="str">
        <f t="shared" si="0"/>
        <v/>
      </c>
      <c r="S25" s="77" t="str">
        <f t="shared" si="1"/>
        <v/>
      </c>
      <c r="T25" s="76" t="str">
        <f t="shared" si="2"/>
        <v/>
      </c>
      <c r="U25" s="84"/>
      <c r="V25" s="90"/>
      <c r="W25" s="91"/>
      <c r="X25" s="92"/>
      <c r="Y25" s="92"/>
      <c r="Z25" s="93"/>
      <c r="AA25" s="94"/>
      <c r="AB25" s="95"/>
      <c r="AC25" s="96"/>
      <c r="AD25" s="76" t="str">
        <f t="shared" si="3"/>
        <v/>
      </c>
    </row>
    <row r="26" spans="1:30" s="76" customFormat="1" x14ac:dyDescent="0.35">
      <c r="A26" s="97" t="s">
        <v>115</v>
      </c>
      <c r="B26" s="82" t="str" cm="1">
        <f t="array" ref="B26">IF(SUMPRODUCT(($A$3:$A$25&lt;&gt;"")*(B3:B25="X"))=0,"",1000/SUMPRODUCT(($A$3:$A$25&lt;&gt;"")*(B3:B25="X")))</f>
        <v/>
      </c>
      <c r="C26" s="82" t="str" cm="1">
        <f t="array" ref="C26">IF(SUMPRODUCT(($A$3:$A$25&lt;&gt;"")*(C3:C25="X"))=0,"",1000/SUMPRODUCT(($A$3:$A$25&lt;&gt;"")*(C3:C25="X")))</f>
        <v/>
      </c>
      <c r="D26" s="82" t="str" cm="1">
        <f t="array" ref="D26">IF(SUMPRODUCT(($A$3:$A$25&lt;&gt;"")*(D3:D25="X"))=0,"",1000/SUMPRODUCT(($A$3:$A$25&lt;&gt;"")*(D3:D25="X")))</f>
        <v/>
      </c>
      <c r="E26" s="82" t="str" cm="1">
        <f t="array" ref="E26">IF(SUMPRODUCT(($A$3:$A$25&lt;&gt;"")*(E3:E25="X"))=0,"",1000/SUMPRODUCT(($A$3:$A$25&lt;&gt;"")*(E3:E25="X")))</f>
        <v/>
      </c>
      <c r="F26" s="82" t="str" cm="1">
        <f t="array" ref="F26">IF(SUMPRODUCT(($A$3:$A$25&lt;&gt;"")*(F3:F25="X"))=0,"",1000/SUMPRODUCT(($A$3:$A$25&lt;&gt;"")*(F3:F25="X")))</f>
        <v/>
      </c>
      <c r="G26" s="82" t="str" cm="1">
        <f t="array" ref="G26">IF(SUMPRODUCT(($A$3:$A$25&lt;&gt;"")*(G3:G25="X"))=0,"",1000/SUMPRODUCT(($A$3:$A$25&lt;&gt;"")*(G3:G25="X")))</f>
        <v/>
      </c>
      <c r="H26" s="82" t="str" cm="1">
        <f t="array" ref="H26">IF(SUMPRODUCT(($A$3:$A$25&lt;&gt;"")*(H3:H25="X"))=0,"",1000/SUMPRODUCT(($A$3:$A$25&lt;&gt;"")*(H3:H25="X")))</f>
        <v/>
      </c>
      <c r="I26" s="82" t="str" cm="1">
        <f t="array" ref="I26">IF(SUMPRODUCT(($A$3:$A$25&lt;&gt;"")*(I3:I25="X"))=0,"",1000/SUMPRODUCT(($A$3:$A$25&lt;&gt;"")*(I3:I25="X")))</f>
        <v/>
      </c>
      <c r="J26" s="82" t="str" cm="1">
        <f t="array" ref="J26">IF(SUMPRODUCT(($A$3:$A$25&lt;&gt;"")*(J3:J25="X"))=0,"",1000/SUMPRODUCT(($A$3:$A$25&lt;&gt;"")*(J3:J25="X")))</f>
        <v/>
      </c>
      <c r="K26" s="82" t="str" cm="1">
        <f t="array" ref="K26">IF(SUMPRODUCT(($A$3:$A$25&lt;&gt;"")*(K3:K25="X"))=0,"",1000/SUMPRODUCT(($A$3:$A$25&lt;&gt;"")*(K3:K25="X")))</f>
        <v/>
      </c>
      <c r="L26" s="82" t="str" cm="1">
        <f t="array" ref="L26">IF(SUMPRODUCT(($A$3:$A$25&lt;&gt;"")*(L3:L25="X"))=0,"",1000/SUMPRODUCT(($A$3:$A$25&lt;&gt;"")*(L3:L25="X")))</f>
        <v/>
      </c>
      <c r="M26" s="82" t="str" cm="1">
        <f t="array" ref="M26">IF(SUMPRODUCT(($A$3:$A$25&lt;&gt;"")*(M3:M25="X"))=0,"",1000/SUMPRODUCT(($A$3:$A$25&lt;&gt;"")*(M3:M25="X")))</f>
        <v/>
      </c>
      <c r="N26" s="82" t="str" cm="1">
        <f t="array" ref="N26">IF(SUMPRODUCT(($A$3:$A$25&lt;&gt;"")*(N3:N25="X"))=0,"",1000/SUMPRODUCT(($A$3:$A$25&lt;&gt;"")*(N3:N25="X")))</f>
        <v/>
      </c>
      <c r="O26" s="82" t="str" cm="1">
        <f t="array" ref="O26">IF(SUMPRODUCT(($A$3:$A$25&lt;&gt;"")*(O3:O25="X"))=0,"",1000/SUMPRODUCT(($A$3:$A$25&lt;&gt;"")*(O3:O25="X")))</f>
        <v/>
      </c>
      <c r="P26" s="82" t="str" cm="1">
        <f t="array" ref="P26">IF(SUMPRODUCT(($A$3:$A$25&lt;&gt;"")*(P3:P25="X"))=0,"",1000/SUMPRODUCT(($A$3:$A$25&lt;&gt;"")*(P3:P25="X")))</f>
        <v/>
      </c>
      <c r="Q26" s="82" t="str" cm="1">
        <f t="array" ref="Q26">IF(SUMPRODUCT(($A$3:$A$25&lt;&gt;"")*(Q3:Q25="X"))=0,"",1000/SUMPRODUCT(($A$3:$A$25&lt;&gt;"")*(Q3:Q25="X")))</f>
        <v/>
      </c>
      <c r="S26" s="98"/>
    </row>
    <row r="27" spans="1:30" s="76" customFormat="1" x14ac:dyDescent="0.35">
      <c r="A27" s="97" t="s">
        <v>116</v>
      </c>
      <c r="B27" s="99" t="str" cm="1">
        <f t="array" ref="B27">IF(SUMPRODUCT(($A$3:$A$25&lt;&gt;"")*(B3:B25="X"))=0,"",SUMPRODUCT(($A$3:$A$25&lt;&gt;"")*(B3:B25="X"))/COUNTA($A$3:$A$25))</f>
        <v/>
      </c>
      <c r="C27" s="99" t="str" cm="1">
        <f t="array" ref="C27">IF(SUMPRODUCT(($A$3:$A$25&lt;&gt;"")*(C3:C25="X"))=0,"",SUMPRODUCT(($A$3:$A$25&lt;&gt;"")*(C3:C25="X"))/COUNTA($A$3:$A$25))</f>
        <v/>
      </c>
      <c r="D27" s="99" t="str" cm="1">
        <f t="array" ref="D27">IF(SUMPRODUCT(($A$3:$A$25&lt;&gt;"")*(D3:D25="X"))=0,"",SUMPRODUCT(($A$3:$A$25&lt;&gt;"")*(D3:D25="X"))/COUNTA($A$3:$A$25))</f>
        <v/>
      </c>
      <c r="E27" s="99" t="str" cm="1">
        <f t="array" ref="E27">IF(SUMPRODUCT(($A$3:$A$25&lt;&gt;"")*(E3:E25="X"))=0,"",SUMPRODUCT(($A$3:$A$25&lt;&gt;"")*(E3:E25="X"))/COUNTA($A$3:$A$25))</f>
        <v/>
      </c>
      <c r="F27" s="99" t="str" cm="1">
        <f t="array" ref="F27">IF(SUMPRODUCT(($A$3:$A$25&lt;&gt;"")*(F3:F25="X"))=0,"",SUMPRODUCT(($A$3:$A$25&lt;&gt;"")*(F3:F25="X"))/COUNTA($A$3:$A$25))</f>
        <v/>
      </c>
      <c r="G27" s="99" t="str" cm="1">
        <f t="array" ref="G27">IF(SUMPRODUCT(($A$3:$A$25&lt;&gt;"")*(G3:G25="X"))=0,"",SUMPRODUCT(($A$3:$A$25&lt;&gt;"")*(G3:G25="X"))/COUNTA($A$3:$A$25))</f>
        <v/>
      </c>
      <c r="H27" s="99" t="str" cm="1">
        <f t="array" ref="H27">IF(SUMPRODUCT(($A$3:$A$25&lt;&gt;"")*(H3:H25="X"))=0,"",SUMPRODUCT(($A$3:$A$25&lt;&gt;"")*(H3:H25="X"))/COUNTA($A$3:$A$25))</f>
        <v/>
      </c>
      <c r="I27" s="99" t="str" cm="1">
        <f t="array" ref="I27">IF(SUMPRODUCT(($A$3:$A$25&lt;&gt;"")*(I3:I25="X"))=0,"",SUMPRODUCT(($A$3:$A$25&lt;&gt;"")*(I3:I25="X"))/COUNTA($A$3:$A$25))</f>
        <v/>
      </c>
      <c r="J27" s="99" t="str" cm="1">
        <f t="array" ref="J27">IF(SUMPRODUCT(($A$3:$A$25&lt;&gt;"")*(J3:J25="X"))=0,"",SUMPRODUCT(($A$3:$A$25&lt;&gt;"")*(J3:J25="X"))/COUNTA($A$3:$A$25))</f>
        <v/>
      </c>
      <c r="K27" s="99" t="str" cm="1">
        <f t="array" ref="K27">IF(SUMPRODUCT(($A$3:$A$25&lt;&gt;"")*(K3:K25="X"))=0,"",SUMPRODUCT(($A$3:$A$25&lt;&gt;"")*(K3:K25="X"))/COUNTA($A$3:$A$25))</f>
        <v/>
      </c>
      <c r="L27" s="99" t="str" cm="1">
        <f t="array" ref="L27">IF(SUMPRODUCT(($A$3:$A$25&lt;&gt;"")*(L3:L25="X"))=0,"",SUMPRODUCT(($A$3:$A$25&lt;&gt;"")*(L3:L25="X"))/COUNTA($A$3:$A$25))</f>
        <v/>
      </c>
      <c r="M27" s="99" t="str" cm="1">
        <f t="array" ref="M27">IF(SUMPRODUCT(($A$3:$A$25&lt;&gt;"")*(M3:M25="X"))=0,"",SUMPRODUCT(($A$3:$A$25&lt;&gt;"")*(M3:M25="X"))/COUNTA($A$3:$A$25))</f>
        <v/>
      </c>
      <c r="N27" s="99" t="str" cm="1">
        <f t="array" ref="N27">IF(SUMPRODUCT(($A$3:$A$25&lt;&gt;"")*(N3:N25="X"))=0,"",SUMPRODUCT(($A$3:$A$25&lt;&gt;"")*(N3:N25="X"))/COUNTA($A$3:$A$25))</f>
        <v/>
      </c>
      <c r="O27" s="99" t="str" cm="1">
        <f t="array" ref="O27">IF(SUMPRODUCT(($A$3:$A$25&lt;&gt;"")*(O3:O25="X"))=0,"",SUMPRODUCT(($A$3:$A$25&lt;&gt;"")*(O3:O25="X"))/COUNTA($A$3:$A$25))</f>
        <v/>
      </c>
      <c r="P27" s="99" t="str" cm="1">
        <f t="array" ref="P27">IF(SUMPRODUCT(($A$3:$A$25&lt;&gt;"")*(P3:P25="X"))=0,"",SUMPRODUCT(($A$3:$A$25&lt;&gt;"")*(P3:P25="X"))/COUNTA($A$3:$A$25))</f>
        <v/>
      </c>
      <c r="Q27" s="99" t="str" cm="1">
        <f t="array" ref="Q27">IF(SUMPRODUCT(($A$3:$A$25&lt;&gt;"")*(Q3:Q25="X"))=0,"",SUMPRODUCT(($A$3:$A$25&lt;&gt;"")*(Q3:Q25="X"))/COUNTA($A$3:$A$25))</f>
        <v/>
      </c>
      <c r="S27" s="98"/>
    </row>
    <row r="28" spans="1:30" s="76" customFormat="1" x14ac:dyDescent="0.35">
      <c r="S28" s="77"/>
    </row>
    <row r="29" spans="1:30" s="76" customFormat="1" x14ac:dyDescent="0.35">
      <c r="S29" s="77"/>
    </row>
  </sheetData>
  <conditionalFormatting sqref="B1:Q1">
    <cfRule type="expression" dxfId="10" priority="1">
      <formula>LEFT(B1,FIND(" ",B1&amp;" ")-1)="Noires"</formula>
    </cfRule>
    <cfRule type="expression" dxfId="9" priority="2">
      <formula>LEFT(B1,FIND(" ",B1&amp;" ")-1)="Violettes"</formula>
    </cfRule>
    <cfRule type="expression" dxfId="8" priority="3">
      <formula>LEFT(B1,FIND(" ",B1&amp;" ")-1)="Jaunes"</formula>
    </cfRule>
    <cfRule type="expression" dxfId="7" priority="4">
      <formula>LEFT(B1,FIND(" ",B1&amp;" ")-1)="Oranges"</formula>
    </cfRule>
    <cfRule type="expression" dxfId="6" priority="5">
      <formula>LEFT(B1,FIND(" ",B1&amp;" ")-1)="Bleues"</formula>
    </cfRule>
    <cfRule type="expression" dxfId="5" priority="6">
      <formula>LEFT(B1,FIND(" ",B1&amp;" ")-1)="Turquoises"</formula>
    </cfRule>
    <cfRule type="expression" dxfId="4" priority="7">
      <formula>LEFT(B1,FIND(" ",B1&amp;" ")-1)="Roses"</formula>
    </cfRule>
    <cfRule type="expression" dxfId="3" priority="8">
      <formula>LEFT(B1,FIND(" ",B1&amp;" ")-1)="Kilter"</formula>
    </cfRule>
    <cfRule type="expression" dxfId="2" priority="9">
      <formula>LEFT(B1,FIND(" ",B1&amp;" ")-1)="Rouges"</formula>
    </cfRule>
    <cfRule type="expression" dxfId="1" priority="10">
      <formula>LEFT(B1,FIND(" ",B1&amp;" ")-1)="Vertes"</formula>
    </cfRule>
    <cfRule type="expression" dxfId="0" priority="11">
      <formula>LEFT(B1,FIND(" ",B1&amp;" ")-1)="Blanches"</formula>
    </cfRule>
  </conditionalFormatting>
  <pageMargins left="0.7" right="0.7" top="0.75" bottom="0.75" header="0.3" footer="0.3"/>
  <pageSetup paperSize="9" scale="50" fitToHeight="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1- Regles et consignes de sécu</vt:lpstr>
      <vt:lpstr>2- Traversées et pose de pieds</vt:lpstr>
      <vt:lpstr>3- Défi de grimpe par groupe</vt:lpstr>
      <vt:lpstr>Feuille de score</vt:lpstr>
      <vt:lpstr>4- Défis individuel + Diplomes</vt:lpstr>
      <vt:lpstr>Contest individuel - G1</vt:lpstr>
      <vt:lpstr>Contest individuel - G2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Laurent Oberlé</dc:creator>
  <cp:keywords/>
  <dc:description/>
  <cp:lastModifiedBy>Laurent Oberlé</cp:lastModifiedBy>
  <cp:revision/>
  <cp:lastPrinted>2026-07-02T09:19:16Z</cp:lastPrinted>
  <dcterms:created xsi:type="dcterms:W3CDTF">2025-05-22T06:42:56Z</dcterms:created>
  <dcterms:modified xsi:type="dcterms:W3CDTF">2026-07-02T09:19:43Z</dcterms:modified>
  <cp:category/>
  <cp:contentStatus/>
</cp:coreProperties>
</file>